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hu-brest\Public\DPTST\Privé\5-MAINTENANCE ENTRETIEN\1-MAINTENANCE\2026-2029_ESPACES VERT GHT\1-STRATEGIE SOURCING\Nouvelle composition DCE 2026\"/>
    </mc:Choice>
  </mc:AlternateContent>
  <bookViews>
    <workbookView xWindow="0" yWindow="0" windowWidth="19200" windowHeight="6760" tabRatio="813" activeTab="6"/>
  </bookViews>
  <sheets>
    <sheet name="Modèle BPU" sheetId="23" r:id="rId1"/>
    <sheet name="Lot 1 - Cavale Blanche" sheetId="16" r:id="rId2"/>
    <sheet name="Lot 2 - Morvan" sheetId="34" r:id="rId3"/>
    <sheet name="Lot 2 - Guilers" sheetId="35" r:id="rId4"/>
    <sheet name="Lot 2 - Delcourt Ponchelet" sheetId="36" r:id="rId5"/>
    <sheet name="Lot 2 - Winnicott" sheetId="24" r:id="rId6"/>
    <sheet name="Lot 3 - Bohars et Fortin" sheetId="37" r:id="rId7"/>
    <sheet name="Lot 4 - St-Renan" sheetId="31" r:id="rId8"/>
    <sheet name="Lot 6 - Entretien des arbres" sheetId="15" r:id="rId9"/>
    <sheet name="Lot 7 - Ecopâturage" sheetId="14" r:id="rId10"/>
    <sheet name="Lot 8 - CH Lesneven" sheetId="30" r:id="rId11"/>
  </sheets>
  <definedNames>
    <definedName name="_xlnm.Print_Area" localSheetId="1">'Lot 1 - Cavale Blanche'!$A$1:$A$80</definedName>
    <definedName name="_xlnm.Print_Area" localSheetId="4">'Lot 2 - Delcourt Ponchelet'!$A$1:$A$3</definedName>
    <definedName name="_xlnm.Print_Area" localSheetId="3">'Lot 2 - Guilers'!$A$1:$A$3</definedName>
    <definedName name="_xlnm.Print_Area" localSheetId="2">'Lot 2 - Morvan'!$A$1:$A$54</definedName>
    <definedName name="_xlnm.Print_Area" localSheetId="5">'Lot 2 - Winnicott'!$A$1:$A$3</definedName>
    <definedName name="_xlnm.Print_Area" localSheetId="6">'Lot 3 - Bohars et Fortin'!$A$1:$A$74</definedName>
    <definedName name="_xlnm.Print_Area" localSheetId="8">'Lot 6 - Entretien des arbres'!$A$1:$J$84</definedName>
    <definedName name="_xlnm.Print_Area" localSheetId="9">'Lot 7 - Ecopâturage'!$A$1:$I$9</definedName>
    <definedName name="_xlnm.Print_Area" localSheetId="10">'Lot 8 - CH Lesneven'!$A$1:$A$46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37" l="1"/>
  <c r="K18" i="37" s="1"/>
  <c r="I11" i="37" l="1"/>
  <c r="K11" i="37" s="1"/>
  <c r="B105" i="30" l="1"/>
  <c r="I98" i="30"/>
  <c r="K98" i="30" s="1"/>
  <c r="I12" i="30"/>
  <c r="K12" i="30" s="1"/>
  <c r="I55" i="30"/>
  <c r="K55" i="30" s="1"/>
  <c r="K65" i="30" s="1"/>
  <c r="I54" i="30"/>
  <c r="B21" i="30"/>
  <c r="K45" i="16" l="1"/>
  <c r="I51" i="37" l="1"/>
  <c r="K51" i="37" s="1"/>
  <c r="K52" i="37" s="1"/>
  <c r="K45" i="37"/>
  <c r="I43" i="37"/>
  <c r="K43" i="37" s="1"/>
  <c r="I42" i="37"/>
  <c r="K42" i="37" s="1"/>
  <c r="I41" i="37"/>
  <c r="K41" i="37" s="1"/>
  <c r="I40" i="37"/>
  <c r="K40" i="37" s="1"/>
  <c r="I39" i="37"/>
  <c r="K39" i="37" s="1"/>
  <c r="I38" i="37"/>
  <c r="K38" i="37" s="1"/>
  <c r="I36" i="37"/>
  <c r="K36" i="37" s="1"/>
  <c r="I35" i="37"/>
  <c r="K35" i="37" s="1"/>
  <c r="I34" i="37"/>
  <c r="K34" i="37" s="1"/>
  <c r="I33" i="37"/>
  <c r="K33" i="37" s="1"/>
  <c r="H32" i="37"/>
  <c r="I32" i="37" s="1"/>
  <c r="K32" i="37" s="1"/>
  <c r="I31" i="37"/>
  <c r="K31" i="37" s="1"/>
  <c r="I30" i="37"/>
  <c r="K30" i="37" s="1"/>
  <c r="I29" i="37"/>
  <c r="K29" i="37" s="1"/>
  <c r="I28" i="37"/>
  <c r="K28" i="37" s="1"/>
  <c r="I27" i="37"/>
  <c r="K27" i="37" s="1"/>
  <c r="I26" i="37"/>
  <c r="K26" i="37" s="1"/>
  <c r="I25" i="37"/>
  <c r="K25" i="37" s="1"/>
  <c r="I24" i="37"/>
  <c r="K24" i="37" s="1"/>
  <c r="I23" i="37"/>
  <c r="K23" i="37" s="1"/>
  <c r="I22" i="37"/>
  <c r="K22" i="37" s="1"/>
  <c r="H21" i="37"/>
  <c r="I21" i="37" s="1"/>
  <c r="K21" i="37" s="1"/>
  <c r="I17" i="37"/>
  <c r="K17" i="37" s="1"/>
  <c r="I16" i="37"/>
  <c r="K16" i="37" s="1"/>
  <c r="I15" i="37"/>
  <c r="K15" i="37" s="1"/>
  <c r="I14" i="37"/>
  <c r="K14" i="37" s="1"/>
  <c r="I13" i="37"/>
  <c r="K13" i="37" s="1"/>
  <c r="I12" i="37"/>
  <c r="K12" i="37" s="1"/>
  <c r="I8" i="37"/>
  <c r="K8" i="37" s="1"/>
  <c r="K47" i="36"/>
  <c r="K45" i="36"/>
  <c r="K43" i="36"/>
  <c r="I41" i="36"/>
  <c r="K41" i="36" s="1"/>
  <c r="I40" i="36"/>
  <c r="K40" i="36" s="1"/>
  <c r="I39" i="36"/>
  <c r="K39" i="36" s="1"/>
  <c r="I38" i="36"/>
  <c r="K38" i="36" s="1"/>
  <c r="I37" i="36"/>
  <c r="K37" i="36" s="1"/>
  <c r="I36" i="36"/>
  <c r="K36" i="36" s="1"/>
  <c r="I34" i="36"/>
  <c r="K34" i="36" s="1"/>
  <c r="I33" i="36"/>
  <c r="K33" i="36" s="1"/>
  <c r="I32" i="36"/>
  <c r="K32" i="36" s="1"/>
  <c r="I31" i="36"/>
  <c r="K31" i="36" s="1"/>
  <c r="I30" i="36"/>
  <c r="K30" i="36" s="1"/>
  <c r="I29" i="36"/>
  <c r="K29" i="36" s="1"/>
  <c r="I28" i="36"/>
  <c r="K28" i="36" s="1"/>
  <c r="I27" i="36"/>
  <c r="K27" i="36" s="1"/>
  <c r="I26" i="36"/>
  <c r="K26" i="36" s="1"/>
  <c r="I25" i="36"/>
  <c r="K25" i="36" s="1"/>
  <c r="I24" i="36"/>
  <c r="K24" i="36" s="1"/>
  <c r="I23" i="36"/>
  <c r="K23" i="36" s="1"/>
  <c r="I22" i="36"/>
  <c r="K22" i="36" s="1"/>
  <c r="I21" i="36"/>
  <c r="K21" i="36" s="1"/>
  <c r="I20" i="36"/>
  <c r="K20" i="36" s="1"/>
  <c r="I19" i="36"/>
  <c r="K19" i="36" s="1"/>
  <c r="I16" i="36"/>
  <c r="K16" i="36" s="1"/>
  <c r="I15" i="36"/>
  <c r="K15" i="36" s="1"/>
  <c r="I14" i="36"/>
  <c r="K14" i="36" s="1"/>
  <c r="I13" i="36"/>
  <c r="K13" i="36" s="1"/>
  <c r="I12" i="36"/>
  <c r="K12" i="36" s="1"/>
  <c r="I11" i="36"/>
  <c r="K11" i="36" s="1"/>
  <c r="I8" i="36"/>
  <c r="K8" i="36" s="1"/>
  <c r="K43" i="35"/>
  <c r="I41" i="35"/>
  <c r="K41" i="35" s="1"/>
  <c r="I40" i="35"/>
  <c r="K40" i="35" s="1"/>
  <c r="I39" i="35"/>
  <c r="K39" i="35" s="1"/>
  <c r="I38" i="35"/>
  <c r="K38" i="35" s="1"/>
  <c r="I37" i="35"/>
  <c r="K37" i="35" s="1"/>
  <c r="I36" i="35"/>
  <c r="K36" i="35" s="1"/>
  <c r="I34" i="35"/>
  <c r="K34" i="35" s="1"/>
  <c r="I33" i="35"/>
  <c r="K33" i="35" s="1"/>
  <c r="I32" i="35"/>
  <c r="K32" i="35" s="1"/>
  <c r="I31" i="35"/>
  <c r="K31" i="35" s="1"/>
  <c r="I30" i="35"/>
  <c r="K30" i="35" s="1"/>
  <c r="I29" i="35"/>
  <c r="K29" i="35" s="1"/>
  <c r="I28" i="35"/>
  <c r="K28" i="35" s="1"/>
  <c r="I27" i="35"/>
  <c r="K27" i="35" s="1"/>
  <c r="I26" i="35"/>
  <c r="K26" i="35" s="1"/>
  <c r="I25" i="35"/>
  <c r="K25" i="35" s="1"/>
  <c r="I24" i="35"/>
  <c r="K24" i="35" s="1"/>
  <c r="I23" i="35"/>
  <c r="K23" i="35" s="1"/>
  <c r="I22" i="35"/>
  <c r="K22" i="35" s="1"/>
  <c r="I21" i="35"/>
  <c r="K21" i="35" s="1"/>
  <c r="I20" i="35"/>
  <c r="K20" i="35" s="1"/>
  <c r="I19" i="35"/>
  <c r="K19" i="35" s="1"/>
  <c r="I16" i="35"/>
  <c r="K16" i="35" s="1"/>
  <c r="I15" i="35"/>
  <c r="K15" i="35" s="1"/>
  <c r="I14" i="35"/>
  <c r="K14" i="35" s="1"/>
  <c r="I13" i="35"/>
  <c r="K13" i="35" s="1"/>
  <c r="I12" i="35"/>
  <c r="K12" i="35" s="1"/>
  <c r="I11" i="35"/>
  <c r="K11" i="35" s="1"/>
  <c r="I8" i="35"/>
  <c r="K8" i="35" s="1"/>
  <c r="I55" i="34"/>
  <c r="K55" i="34" s="1"/>
  <c r="K56" i="34" s="1"/>
  <c r="I49" i="34"/>
  <c r="K49" i="34" s="1"/>
  <c r="K47" i="34"/>
  <c r="K45" i="34"/>
  <c r="K43" i="34"/>
  <c r="I41" i="34"/>
  <c r="K41" i="34" s="1"/>
  <c r="I40" i="34"/>
  <c r="K40" i="34" s="1"/>
  <c r="I39" i="34"/>
  <c r="K39" i="34" s="1"/>
  <c r="I38" i="34"/>
  <c r="K38" i="34" s="1"/>
  <c r="I37" i="34"/>
  <c r="K37" i="34" s="1"/>
  <c r="I36" i="34"/>
  <c r="K36" i="34" s="1"/>
  <c r="I34" i="34"/>
  <c r="K34" i="34" s="1"/>
  <c r="I33" i="34"/>
  <c r="K33" i="34" s="1"/>
  <c r="I32" i="34"/>
  <c r="K32" i="34" s="1"/>
  <c r="I31" i="34"/>
  <c r="K31" i="34" s="1"/>
  <c r="I30" i="34"/>
  <c r="K30" i="34" s="1"/>
  <c r="I29" i="34"/>
  <c r="K29" i="34" s="1"/>
  <c r="I28" i="34"/>
  <c r="K28" i="34" s="1"/>
  <c r="I27" i="34"/>
  <c r="K27" i="34" s="1"/>
  <c r="I26" i="34"/>
  <c r="K26" i="34" s="1"/>
  <c r="I25" i="34"/>
  <c r="K25" i="34" s="1"/>
  <c r="I24" i="34"/>
  <c r="K24" i="34" s="1"/>
  <c r="I23" i="34"/>
  <c r="K23" i="34" s="1"/>
  <c r="I22" i="34"/>
  <c r="K22" i="34" s="1"/>
  <c r="I21" i="34"/>
  <c r="K21" i="34" s="1"/>
  <c r="I20" i="34"/>
  <c r="K20" i="34" s="1"/>
  <c r="I19" i="34"/>
  <c r="K19" i="34" s="1"/>
  <c r="I16" i="34"/>
  <c r="K16" i="34" s="1"/>
  <c r="I15" i="34"/>
  <c r="K15" i="34" s="1"/>
  <c r="I14" i="34"/>
  <c r="K14" i="34" s="1"/>
  <c r="I13" i="34"/>
  <c r="K13" i="34" s="1"/>
  <c r="I12" i="34"/>
  <c r="K12" i="34" s="1"/>
  <c r="I11" i="34"/>
  <c r="K11" i="34" s="1"/>
  <c r="I8" i="34"/>
  <c r="K8" i="34" s="1"/>
  <c r="K46" i="37" l="1"/>
  <c r="K48" i="36"/>
  <c r="K44" i="35"/>
  <c r="K50" i="34"/>
  <c r="K47" i="24" l="1"/>
  <c r="K45" i="24"/>
  <c r="K43" i="24"/>
  <c r="I41" i="24"/>
  <c r="K41" i="24" s="1"/>
  <c r="I40" i="24"/>
  <c r="K40" i="24" s="1"/>
  <c r="I39" i="24"/>
  <c r="K39" i="24" s="1"/>
  <c r="I38" i="24"/>
  <c r="K38" i="24" s="1"/>
  <c r="I37" i="24"/>
  <c r="K37" i="24" s="1"/>
  <c r="I36" i="24"/>
  <c r="K36" i="24" s="1"/>
  <c r="I34" i="24"/>
  <c r="K34" i="24" s="1"/>
  <c r="I33" i="24"/>
  <c r="K33" i="24" s="1"/>
  <c r="I32" i="24"/>
  <c r="K32" i="24" s="1"/>
  <c r="I31" i="24"/>
  <c r="K31" i="24" s="1"/>
  <c r="I30" i="24"/>
  <c r="K30" i="24" s="1"/>
  <c r="I29" i="24"/>
  <c r="K29" i="24" s="1"/>
  <c r="I28" i="24"/>
  <c r="K28" i="24" s="1"/>
  <c r="I27" i="24"/>
  <c r="K27" i="24" s="1"/>
  <c r="I26" i="24"/>
  <c r="K26" i="24" s="1"/>
  <c r="I25" i="24"/>
  <c r="K25" i="24" s="1"/>
  <c r="I24" i="24"/>
  <c r="K24" i="24" s="1"/>
  <c r="I23" i="24"/>
  <c r="K23" i="24" s="1"/>
  <c r="I22" i="24"/>
  <c r="K22" i="24" s="1"/>
  <c r="I21" i="24"/>
  <c r="K21" i="24" s="1"/>
  <c r="I20" i="24"/>
  <c r="K20" i="24" s="1"/>
  <c r="I19" i="24"/>
  <c r="K19" i="24" s="1"/>
  <c r="I16" i="24"/>
  <c r="K16" i="24" s="1"/>
  <c r="I15" i="24"/>
  <c r="K15" i="24" s="1"/>
  <c r="I14" i="24"/>
  <c r="K14" i="24" s="1"/>
  <c r="I13" i="24"/>
  <c r="K13" i="24" s="1"/>
  <c r="I12" i="24"/>
  <c r="K12" i="24" s="1"/>
  <c r="I11" i="24"/>
  <c r="K11" i="24" s="1"/>
  <c r="I8" i="24"/>
  <c r="K8" i="24" s="1"/>
  <c r="I23" i="31"/>
  <c r="K23" i="31" s="1"/>
  <c r="I21" i="31"/>
  <c r="K21" i="31" s="1"/>
  <c r="I20" i="31"/>
  <c r="K20" i="31" s="1"/>
  <c r="I19" i="31"/>
  <c r="K19" i="31" s="1"/>
  <c r="I7" i="31"/>
  <c r="K7" i="31" s="1"/>
  <c r="K48" i="24" l="1"/>
  <c r="K27" i="31"/>
  <c r="K104" i="30" l="1"/>
  <c r="I102" i="30" l="1"/>
  <c r="K102" i="30" s="1"/>
  <c r="I100" i="30"/>
  <c r="K100" i="30" s="1"/>
  <c r="I97" i="30"/>
  <c r="K97" i="30" s="1"/>
  <c r="I94" i="30"/>
  <c r="K94" i="30" s="1"/>
  <c r="B64" i="30"/>
  <c r="K63" i="30"/>
  <c r="K61" i="30"/>
  <c r="K59" i="30"/>
  <c r="K57" i="30"/>
  <c r="K54" i="30"/>
  <c r="K64" i="30" s="1"/>
  <c r="I51" i="30"/>
  <c r="K51" i="30" s="1"/>
  <c r="K105" i="30" l="1"/>
  <c r="K106" i="30"/>
  <c r="I20" i="30"/>
  <c r="K20" i="30" s="1"/>
  <c r="K18" i="30"/>
  <c r="I16" i="30"/>
  <c r="K16" i="30" s="1"/>
  <c r="I14" i="30"/>
  <c r="K14" i="30" s="1"/>
  <c r="I11" i="30"/>
  <c r="K11" i="30" s="1"/>
  <c r="I8" i="30"/>
  <c r="K8" i="30" s="1"/>
  <c r="K22" i="30" l="1"/>
  <c r="K21" i="30"/>
  <c r="K47" i="16"/>
  <c r="K43" i="16"/>
  <c r="I39" i="16"/>
  <c r="K39" i="16" s="1"/>
  <c r="I40" i="16"/>
  <c r="K40" i="16" s="1"/>
  <c r="I41" i="16"/>
  <c r="K41" i="16" s="1"/>
  <c r="I20" i="16"/>
  <c r="K20" i="16" s="1"/>
  <c r="I21" i="16"/>
  <c r="K21" i="16" s="1"/>
  <c r="I22" i="16"/>
  <c r="K22" i="16" s="1"/>
  <c r="I23" i="16"/>
  <c r="K23" i="16" s="1"/>
  <c r="I24" i="16"/>
  <c r="K24" i="16" s="1"/>
  <c r="I25" i="16"/>
  <c r="K25" i="16" s="1"/>
  <c r="I26" i="16"/>
  <c r="K26" i="16" s="1"/>
  <c r="I27" i="16"/>
  <c r="K27" i="16" s="1"/>
  <c r="I28" i="16"/>
  <c r="K28" i="16" s="1"/>
  <c r="I29" i="16"/>
  <c r="K29" i="16" s="1"/>
  <c r="I30" i="16"/>
  <c r="K30" i="16" s="1"/>
  <c r="I31" i="16"/>
  <c r="K31" i="16" s="1"/>
  <c r="I32" i="16"/>
  <c r="K32" i="16" s="1"/>
  <c r="I33" i="16"/>
  <c r="K33" i="16" s="1"/>
  <c r="I34" i="16"/>
  <c r="K34" i="16" s="1"/>
  <c r="I19" i="16"/>
  <c r="K19" i="16" s="1"/>
  <c r="I12" i="16"/>
  <c r="K12" i="16" s="1"/>
  <c r="I13" i="16"/>
  <c r="K13" i="16" s="1"/>
  <c r="I14" i="16"/>
  <c r="K14" i="16" s="1"/>
  <c r="I15" i="16"/>
  <c r="K15" i="16" s="1"/>
  <c r="I16" i="16"/>
  <c r="K16" i="16" s="1"/>
  <c r="I11" i="16"/>
  <c r="K11" i="16" s="1"/>
  <c r="I38" i="16" l="1"/>
  <c r="K38" i="16" s="1"/>
  <c r="I37" i="16"/>
  <c r="K37" i="16" s="1"/>
  <c r="I36" i="16"/>
  <c r="K36" i="16" s="1"/>
  <c r="K48" i="16" l="1"/>
  <c r="I8" i="16"/>
  <c r="K8" i="16" s="1"/>
  <c r="I7" i="23" l="1"/>
  <c r="K7" i="23" s="1"/>
</calcChain>
</file>

<file path=xl/sharedStrings.xml><?xml version="1.0" encoding="utf-8"?>
<sst xmlns="http://schemas.openxmlformats.org/spreadsheetml/2006/main" count="1418" uniqueCount="164">
  <si>
    <t>Libellé</t>
  </si>
  <si>
    <t>Priorité</t>
  </si>
  <si>
    <t>Unité</t>
  </si>
  <si>
    <t>PU HT (€)</t>
  </si>
  <si>
    <t>u</t>
  </si>
  <si>
    <t>ml</t>
  </si>
  <si>
    <t>Plantation de garnitures florales</t>
  </si>
  <si>
    <t>Entretien des toitures végétalisées</t>
  </si>
  <si>
    <t>Dévégétalisation</t>
  </si>
  <si>
    <t>Entretien de la signalisation extérieure</t>
  </si>
  <si>
    <t>Scarification des pelouses</t>
  </si>
  <si>
    <t>Passage de l'aérovator ou appareil similaire</t>
  </si>
  <si>
    <t>Pelouse</t>
  </si>
  <si>
    <t>Massifs</t>
  </si>
  <si>
    <t>Patios</t>
  </si>
  <si>
    <t>Haies</t>
  </si>
  <si>
    <t>Toitures végétalisées</t>
  </si>
  <si>
    <t>Talus</t>
  </si>
  <si>
    <t>Entretien des massifs</t>
  </si>
  <si>
    <t>Pelouses</t>
  </si>
  <si>
    <t>3 faces</t>
  </si>
  <si>
    <t>2 faces</t>
  </si>
  <si>
    <t>&gt; 1,5m &lt; 2,5m</t>
  </si>
  <si>
    <t>&gt; 2,5m</t>
  </si>
  <si>
    <t>&gt; 1m &lt; 1,5m</t>
  </si>
  <si>
    <t>Nombre de faces</t>
  </si>
  <si>
    <t>Hauteur</t>
  </si>
  <si>
    <t>&lt; 1m</t>
  </si>
  <si>
    <t>&gt; 12m</t>
  </si>
  <si>
    <t>Diamètre à 1m du sol</t>
  </si>
  <si>
    <t>PU TTC(€)</t>
  </si>
  <si>
    <t xml:space="preserve">Abattage d'arbres en direct </t>
  </si>
  <si>
    <t>&lt; 15 cm</t>
  </si>
  <si>
    <t>&lt; 4 m</t>
  </si>
  <si>
    <t>4 - 8 m</t>
  </si>
  <si>
    <t>15 - 30 cm</t>
  </si>
  <si>
    <t>4 - 10 m</t>
  </si>
  <si>
    <t>&gt; 10 m</t>
  </si>
  <si>
    <t>30 - 45 cm</t>
  </si>
  <si>
    <t>8 - 12 m</t>
  </si>
  <si>
    <t>&gt; 45 cm</t>
  </si>
  <si>
    <t>Abattage par démontage</t>
  </si>
  <si>
    <t>Abattage par démontage 
avec nacelle</t>
  </si>
  <si>
    <t>Elagage : 
taille de réhaussement</t>
  </si>
  <si>
    <t>Elagage : 
sécuritaire</t>
  </si>
  <si>
    <t>Sans nacelle et sans moyen d'évacuation</t>
  </si>
  <si>
    <t>Avec nacelle et sans moyen d'évacuation</t>
  </si>
  <si>
    <t>Sans nacelle et avec moyen d'évacuation</t>
  </si>
  <si>
    <t>Avec nacelle et moyen d'évacuation</t>
  </si>
  <si>
    <r>
      <t xml:space="preserve">Tarif à la </t>
    </r>
    <r>
      <rPr>
        <b/>
        <sz val="11"/>
        <color theme="1"/>
        <rFont val="Calibri"/>
        <family val="2"/>
        <scheme val="minor"/>
      </rPr>
      <t xml:space="preserve">demi-journée </t>
    </r>
    <r>
      <rPr>
        <sz val="11"/>
        <color theme="1"/>
        <rFont val="Calibri"/>
        <family val="2"/>
        <scheme val="minor"/>
      </rPr>
      <t>pour une équipe de 2 arboristes</t>
    </r>
  </si>
  <si>
    <r>
      <t>Tarif à la</t>
    </r>
    <r>
      <rPr>
        <b/>
        <sz val="11"/>
        <color theme="1"/>
        <rFont val="Calibri"/>
        <family val="2"/>
        <scheme val="minor"/>
      </rPr>
      <t xml:space="preserve"> journée</t>
    </r>
    <r>
      <rPr>
        <sz val="11"/>
        <color theme="1"/>
        <rFont val="Calibri"/>
        <family val="2"/>
        <scheme val="minor"/>
      </rPr>
      <t xml:space="preserve"> pour une équipe de 2 arboristes</t>
    </r>
  </si>
  <si>
    <t>Site</t>
  </si>
  <si>
    <t>Centre hospitalier</t>
  </si>
  <si>
    <t>CH de Morlaix</t>
  </si>
  <si>
    <t>Plourin</t>
  </si>
  <si>
    <t>Fourniture et mise à disposition des herbivores - Prestations annuelles forfaitaires</t>
  </si>
  <si>
    <t>Prestations annuelles forfaitaires</t>
  </si>
  <si>
    <t>Forfait</t>
  </si>
  <si>
    <r>
      <t xml:space="preserve">1 tonte supplémentaire 
</t>
    </r>
    <r>
      <rPr>
        <sz val="8"/>
        <color theme="1"/>
        <rFont val="Calibri"/>
        <family val="2"/>
        <scheme val="minor"/>
      </rPr>
      <t>y compris contrôles préalables des pelouses (flaques, effondrements, état des tampons…), évacuation des déchets (herbe, papier, verre…) et bois morts, attrapage des pelouses, désherbage manuel, nettoyage des arbords, découpe le long des bordures...</t>
    </r>
  </si>
  <si>
    <t>Entretien supplémentaire des terrains vagues et talus</t>
  </si>
  <si>
    <r>
      <t xml:space="preserve">Entretien supplémentaire des haies 
</t>
    </r>
    <r>
      <rPr>
        <sz val="8"/>
        <color theme="1"/>
        <rFont val="Calibri"/>
        <family val="2"/>
        <scheme val="minor"/>
      </rPr>
      <t>y compris le désherbage, la taille et l'évacuation des déchets...</t>
    </r>
  </si>
  <si>
    <r>
      <t xml:space="preserve">Dévégétalisation supplémentaire des zones bitumées, bétonnées, empierrées, gravillonnées
</t>
    </r>
    <r>
      <rPr>
        <sz val="8"/>
        <color theme="1"/>
        <rFont val="Calibri"/>
        <family val="2"/>
        <scheme val="minor"/>
      </rPr>
      <t>sans utilisation de produits phytosanitaires</t>
    </r>
  </si>
  <si>
    <t>Apport d'engrais sur les pelouses du site</t>
  </si>
  <si>
    <t>Semis de gazon</t>
  </si>
  <si>
    <r>
      <t>m</t>
    </r>
    <r>
      <rPr>
        <vertAlign val="superscript"/>
        <sz val="11"/>
        <color theme="1"/>
        <rFont val="Calibri"/>
        <family val="2"/>
        <scheme val="minor"/>
      </rPr>
      <t>2</t>
    </r>
  </si>
  <si>
    <t>h</t>
  </si>
  <si>
    <t xml:space="preserve">Coût horaire de main d'œuvre </t>
  </si>
  <si>
    <t>Prestations en urgence - sur bons de commande</t>
  </si>
  <si>
    <t>Elagage et étêtage - sur bons de commande</t>
  </si>
  <si>
    <t>Abattage d'arbres - sur bons de commande</t>
  </si>
  <si>
    <t>Prestations sur devis</t>
  </si>
  <si>
    <t>GUILERS</t>
  </si>
  <si>
    <t>WINNICOTT</t>
  </si>
  <si>
    <t>DELCOURT-PONCHELET</t>
  </si>
  <si>
    <t>MORVAN</t>
  </si>
  <si>
    <t>TOTAL MORVAN</t>
  </si>
  <si>
    <t>TOTAL CAVALE BLANCHE</t>
  </si>
  <si>
    <t>TOTAL WINNICOTT</t>
  </si>
  <si>
    <t>TOTAL DELCOURT-PONCHELET</t>
  </si>
  <si>
    <t>TOTAL BOHARS</t>
  </si>
  <si>
    <t>Ramassage des feuilles</t>
  </si>
  <si>
    <t>Massifs / jardinières</t>
  </si>
  <si>
    <t>Garnitures florales</t>
  </si>
  <si>
    <t>Entretien des patios</t>
  </si>
  <si>
    <t>Terrains vagues et talus</t>
  </si>
  <si>
    <t>Entretien des terrains vagues et talus</t>
  </si>
  <si>
    <t>Prix unitaire HT (€/unité)</t>
  </si>
  <si>
    <t>Nombre d'unités</t>
  </si>
  <si>
    <t>Prix HT (€)</t>
  </si>
  <si>
    <t>Entretien des haies</t>
  </si>
  <si>
    <t>Entretien des massifs / jardinières</t>
  </si>
  <si>
    <t>Exemple pour le remplissage du BPU</t>
  </si>
  <si>
    <t>Prestation A</t>
  </si>
  <si>
    <t>Prix total annuel HT (€)</t>
  </si>
  <si>
    <t>Fréquence annuelle</t>
  </si>
  <si>
    <t>Dans l'exemple ci-dessus, la prestation A est à réaliser selon le niveau de priorité 2. Le prix unitaire HT de cette prestation est de 1.50€ HT par mètre linéaire (ml) et il y a 50 ml à entretenir, ce qui revient à 75€ HT par entretien. Comme 4 entretiens sont réalisés chaque année, le prix HT annuel de la prestation A est de 300€, soit 360€ TTC pour une TVA de 20%.</t>
  </si>
  <si>
    <r>
      <t xml:space="preserve">Entretien supplémentaire des massifs et jardinières
</t>
    </r>
    <r>
      <rPr>
        <sz val="8"/>
        <color theme="1"/>
        <rFont val="Calibri"/>
        <family val="2"/>
        <scheme val="minor"/>
      </rPr>
      <t>y compris le binage, le désherbage manuel, l'apport d'engrais, le paillage, l'évacuation des déchets, la taille hivernale ou estivale selon les variétés d'arbustes...</t>
    </r>
  </si>
  <si>
    <t>Entretien des garnitures florales</t>
  </si>
  <si>
    <t>Prestations supplémentaires sur bons de commande</t>
  </si>
  <si>
    <r>
      <t xml:space="preserve">Amenée des engins de salage et déneigement sur le site
</t>
    </r>
    <r>
      <rPr>
        <sz val="8"/>
        <color theme="1"/>
        <rFont val="Calibri"/>
        <family val="2"/>
        <scheme val="minor"/>
      </rPr>
      <t>le coût horaire intègrera le coût des fournitures</t>
    </r>
  </si>
  <si>
    <t>Nettoyage au jet haute pression</t>
  </si>
  <si>
    <r>
      <t>m</t>
    </r>
    <r>
      <rPr>
        <vertAlign val="superscript"/>
        <sz val="11"/>
        <color theme="1"/>
        <rFont val="Calibri"/>
        <family val="2"/>
        <scheme val="minor"/>
      </rPr>
      <t>2</t>
    </r>
    <r>
      <rPr>
        <sz val="11"/>
        <color theme="1"/>
        <rFont val="Calibri"/>
        <family val="2"/>
        <scheme val="minor"/>
      </rPr>
      <t/>
    </r>
  </si>
  <si>
    <t>Plantations de garnitures florales</t>
  </si>
  <si>
    <t>Tonte des pelouses</t>
  </si>
  <si>
    <t>Enlèvement manuel des mauvaises herbes</t>
  </si>
  <si>
    <t>CAVALE BLANCHE</t>
  </si>
  <si>
    <t>Fauchage végétation sauvage</t>
  </si>
  <si>
    <t>Entretien des grimpantes</t>
  </si>
  <si>
    <t>Dans l'exemple ci-dessus, la prestation A est à réaliser selon le niveau de priorité 2. Le prix unitaire de cette prestation est de 1.50€ HT par mètre linéaire (ml) et il y a 50 ml à entretenir, ce qui revient à 75€ HT par entretien. Comme 4 entretiens sont réalisés chaque année, le prix HT annuel de la prestation A est de 300€, soit 360€ TTC pour une TVA de 20%.</t>
  </si>
  <si>
    <t>Entretien haies 3 faces</t>
  </si>
  <si>
    <t>cf. CCTP zones concernées</t>
  </si>
  <si>
    <t>m²</t>
  </si>
  <si>
    <t>Entretien de toiture végétalisée</t>
  </si>
  <si>
    <t>Entretien de patio</t>
  </si>
  <si>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n°1 : Entretien des espaces verts (hors arbres) de Cavale Blanche</t>
    </r>
  </si>
  <si>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n°2 : Entretien des espaces verts (hors arbres) de Morvan</t>
    </r>
  </si>
  <si>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n°3 : Entretien des espaces verts (hors arbres) de Bohars et Fortin</t>
    </r>
  </si>
  <si>
    <r>
      <rPr>
        <b/>
        <sz val="11"/>
        <color theme="1"/>
        <rFont val="Avenir Next LT Pro"/>
        <family val="2"/>
      </rPr>
      <t xml:space="preserve">BPU du marché 
</t>
    </r>
    <r>
      <rPr>
        <sz val="11"/>
        <color theme="1"/>
        <rFont val="Avenir Next LT Pro"/>
        <family val="2"/>
      </rPr>
      <t>"Entretien des espaces verts"</t>
    </r>
    <r>
      <rPr>
        <sz val="11"/>
        <color theme="1"/>
        <rFont val="Calibri"/>
        <family val="2"/>
        <scheme val="minor"/>
      </rPr>
      <t xml:space="preserve">
</t>
    </r>
    <r>
      <rPr>
        <b/>
        <sz val="11"/>
        <color rgb="FFFF0000"/>
        <rFont val="Avenir Next LT Pro"/>
        <family val="2"/>
      </rPr>
      <t>Lot n°6 : Elagage, étêtage et abattage des arbres</t>
    </r>
  </si>
  <si>
    <t>Structures extrahospitalières du CHU de Brest</t>
  </si>
  <si>
    <t>TOTAL structures extrahospitalières du CHU de Brest</t>
  </si>
  <si>
    <t>Foyer An Avel Vor, 10 pl FTPF, Brest</t>
  </si>
  <si>
    <t>Libellé prestation</t>
  </si>
  <si>
    <t>Entretien de plante verte d'intérieur</t>
  </si>
  <si>
    <t>Apport d'engrais issus du compostage des biodéchets du CHU de Brest</t>
  </si>
  <si>
    <t>Apport d'engrais par le prestataire (dans le cas où celui-ci ne pourrait avoir recours au compost mis à disposition par le CHU de Brest)</t>
  </si>
  <si>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n°8 : Entretien des espaces verts (hors arbres) du CH Lesneven</t>
    </r>
  </si>
  <si>
    <t>LESNEVEN site principal</t>
  </si>
  <si>
    <t>LESNEVEN site Dorguen</t>
  </si>
  <si>
    <t>Dallage / stabilisé / aire gravillon 410m²</t>
  </si>
  <si>
    <t>LESNEVEN site Cleusmeur</t>
  </si>
  <si>
    <t>Total annuel HT (€)</t>
  </si>
  <si>
    <t>TOTAL GUILERS</t>
  </si>
  <si>
    <t>Entretien de bassin de rétention</t>
  </si>
  <si>
    <t>BOHARS et FORTIN</t>
  </si>
  <si>
    <t xml:space="preserve">Zone spécifique : Terrain de Foot </t>
  </si>
  <si>
    <t>Zone 27 : Terrain de foot</t>
  </si>
  <si>
    <t>Salage et déneigement</t>
  </si>
  <si>
    <t>1 250m² et 2 400m²</t>
  </si>
  <si>
    <t>Clotures existantes</t>
  </si>
  <si>
    <t>Oui</t>
  </si>
  <si>
    <t>Montant HT annuel (€)</t>
  </si>
  <si>
    <t>Montant TTC annuel (€)</t>
  </si>
  <si>
    <t>CHU de Brest</t>
  </si>
  <si>
    <t>Plougonven - Le Guervenan</t>
  </si>
  <si>
    <t>Fortin - Parcelle B</t>
  </si>
  <si>
    <r>
      <rPr>
        <b/>
        <sz val="11"/>
        <color theme="1"/>
        <rFont val="Avenir Next LT Pro"/>
        <family val="2"/>
      </rPr>
      <t xml:space="preserve">BPU du marché </t>
    </r>
    <r>
      <rPr>
        <sz val="11"/>
        <color theme="1"/>
        <rFont val="Avenir Next LT Pro"/>
        <family val="2"/>
      </rPr>
      <t xml:space="preserve">
"Entretien des espaces verts du GHT de Bretagne Occidentale"</t>
    </r>
    <r>
      <rPr>
        <sz val="11"/>
        <color theme="1"/>
        <rFont val="Calibri"/>
        <family val="2"/>
        <scheme val="minor"/>
      </rPr>
      <t xml:space="preserve">
</t>
    </r>
    <r>
      <rPr>
        <b/>
        <sz val="11"/>
        <color rgb="FFFF0000"/>
        <rFont val="Avenir Next LT Pro"/>
        <family val="2"/>
      </rPr>
      <t>Lots n° 4 : Entretien des espaces verts du site de Saint-Renan (haies)</t>
    </r>
  </si>
  <si>
    <t>Tonte des pelouses + ramassage</t>
  </si>
  <si>
    <t>Total en mulching</t>
  </si>
  <si>
    <r>
      <t xml:space="preserve">1 tonte supplémentaire + ramassage
</t>
    </r>
    <r>
      <rPr>
        <sz val="8"/>
        <color theme="1"/>
        <rFont val="Calibri"/>
        <family val="2"/>
        <scheme val="minor"/>
      </rPr>
      <t>y compris contrôles préalables des pelouses (flaques, effondrements, état des tampons…), évacuation des déchets (herbe, papier, verre…) et bois morts, attrapage des pelouses, désherbage manuel, nettoyage des arbords, découpe le long des bordures...</t>
    </r>
  </si>
  <si>
    <t>1 tonte supplémentaire en mulching</t>
  </si>
  <si>
    <r>
      <rPr>
        <b/>
        <sz val="12"/>
        <color theme="1"/>
        <rFont val="Avenir Next LT Pro"/>
        <family val="2"/>
      </rPr>
      <t xml:space="preserve">BPU du marché </t>
    </r>
    <r>
      <rPr>
        <sz val="12"/>
        <color theme="1"/>
        <rFont val="Avenir Next LT Pro"/>
        <family val="2"/>
      </rPr>
      <t xml:space="preserve">
"Entretien des espaces verts"
</t>
    </r>
    <r>
      <rPr>
        <b/>
        <sz val="12"/>
        <color rgb="FFFF0000"/>
        <rFont val="Avenir Next LT Pro"/>
        <family val="2"/>
      </rPr>
      <t>Lot n° 7: Eco-pâturage (CH de MORLAIX et CHU BREST)</t>
    </r>
  </si>
  <si>
    <t>Surfaces</t>
  </si>
  <si>
    <t>Sites</t>
  </si>
  <si>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n°2 : Entretien des espaces verts (hors arbres) de Delcourt Pontchelet</t>
    </r>
  </si>
  <si>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n°2 : Entretien des espaces verts (hors arbres) de Winnicott</t>
    </r>
  </si>
  <si>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Lot n°2 : Entretien des espaces verts (hors arbres) de Guilers</t>
    </r>
  </si>
  <si>
    <t>10200 m²</t>
  </si>
  <si>
    <r>
      <rPr>
        <b/>
        <sz val="11"/>
        <color theme="1"/>
        <rFont val="Avenir Next LT Pro"/>
        <family val="2"/>
      </rPr>
      <t xml:space="preserve">BPU du marché </t>
    </r>
    <r>
      <rPr>
        <sz val="11"/>
        <color theme="1"/>
        <rFont val="Avenir Next LT Pro"/>
        <family val="2"/>
      </rPr>
      <t xml:space="preserve">
"Entretien des espaces verts du CHU de Brest et d'autres sites du GHT"</t>
    </r>
    <r>
      <rPr>
        <sz val="11"/>
        <color theme="1"/>
        <rFont val="Calibri"/>
        <family val="2"/>
        <scheme val="minor"/>
      </rPr>
      <t xml:space="preserve">
</t>
    </r>
    <r>
      <rPr>
        <b/>
        <sz val="11"/>
        <color rgb="FFFF0000"/>
        <rFont val="Avenir Next LT Pro"/>
        <family val="2"/>
      </rPr>
      <t>Lots n° 1-8 : Entretien des espaces verts (hors arbres)</t>
    </r>
  </si>
  <si>
    <r>
      <rPr>
        <sz val="11"/>
        <color rgb="FFFF0000"/>
        <rFont val="Calibri"/>
        <family val="2"/>
        <scheme val="minor"/>
      </rPr>
      <t xml:space="preserve">PSE n° 1 </t>
    </r>
    <r>
      <rPr>
        <sz val="11"/>
        <color theme="1"/>
        <rFont val="Calibri"/>
        <family val="2"/>
        <scheme val="minor"/>
      </rPr>
      <t>: Tonte des pelouses mulching</t>
    </r>
  </si>
  <si>
    <r>
      <rPr>
        <sz val="11"/>
        <color rgb="FFFF0000"/>
        <rFont val="Calibri"/>
        <family val="2"/>
        <scheme val="minor"/>
      </rPr>
      <t>PSE n° 1</t>
    </r>
    <r>
      <rPr>
        <sz val="11"/>
        <color theme="1"/>
        <rFont val="Calibri"/>
        <family val="2"/>
        <scheme val="minor"/>
      </rPr>
      <t xml:space="preserve"> : Tonte des pelouses mulching</t>
    </r>
  </si>
  <si>
    <t>450m²</t>
  </si>
  <si>
    <t>Date de début souhaitée</t>
  </si>
  <si>
    <t>Bâtiment psychiatrie</t>
  </si>
  <si>
    <r>
      <t>m</t>
    </r>
    <r>
      <rPr>
        <vertAlign val="superscript"/>
        <sz val="11"/>
        <color theme="1"/>
        <rFont val="Calibri"/>
        <family val="2"/>
        <scheme val="minor"/>
      </rPr>
      <t>3</t>
    </r>
    <r>
      <rPr>
        <sz val="11"/>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</si>
</sst>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0&quot; fois/an&quot;"/>
    <numFmt numFmtId="165" formatCode="0.00&quot; €/ml&quot;"/>
    <numFmt numFmtId="166" formatCode="0.00&quot; €/m²&quot;"/>
    <numFmt numFmtId="167" formatCode="0.00,&quot;€/u&quot;"/>
    <numFmt numFmtId="168" formatCode="0.00&quot; ml&quot;"/>
    <numFmt numFmtId="169" formatCode="#,##0.00\ &quot;€&quot;"/>
    <numFmt numFmtId="170" formatCode="0&quot; m²&quot;"/>
    <numFmt numFmtId="171" formatCode="0&quot; ml&quot;"/>
    <numFmt numFmtId="172" formatCode="0&quot; u&quot;"/>
    <numFmt numFmtId="173" formatCode="0&quot; h&quot;"/>
    <numFmt numFmtId="174" formatCode="0.00,&quot;€/h&quot;"/>
    <numFmt numFmtId="175" formatCode="#,##0&quot; m²&quot;"/>
  </numFmts>
  <fonts count="22">
    <font>
      <sz val="11"/>
      <color theme="1"/>
      <name val="Calibri"/>
      <family val="2"/>
      <scheme val="minor"/>
    </font>
    <font>
      <b/>
      <sz val="11"/>
      <color theme="0"/>
      <name val="Calibri"/>
      <family val="2"/>
      <scheme val="minor"/>
    </font>
    <font>
      <b/>
      <sz val="11"/>
      <color theme="1"/>
      <name val="Calibri"/>
      <family val="2"/>
      <scheme val="minor"/>
    </font>
    <font>
      <sz val="8"/>
      <name val="Calibri"/>
      <family val="2"/>
      <scheme val="minor"/>
    </font>
    <font>
      <sz val="11"/>
      <color theme="1"/>
      <name val="Avenir Next LT Pro"/>
      <family val="2"/>
    </font>
    <font>
      <b/>
      <sz val="11"/>
      <color theme="1"/>
      <name val="Avenir Next LT Pro"/>
      <family val="2"/>
    </font>
    <font>
      <b/>
      <sz val="11"/>
      <color rgb="FFFF0000"/>
      <name val="Avenir Next LT Pro"/>
      <family val="2"/>
    </font>
    <font>
      <b/>
      <sz val="11"/>
      <color theme="4" tint="-0.249977111117893"/>
      <name val="Calibri"/>
      <family val="2"/>
      <scheme val="minor"/>
    </font>
    <font>
      <sz val="11"/>
      <color theme="4" tint="-0.249977111117893"/>
      <name val="Calibri"/>
      <family val="2"/>
      <scheme val="minor"/>
    </font>
    <font>
      <sz val="8"/>
      <color theme="1"/>
      <name val="Calibri"/>
      <family val="2"/>
      <scheme val="minor"/>
    </font>
    <font>
      <vertAlign val="superscript"/>
      <sz val="11"/>
      <color theme="1"/>
      <name val="Calibri"/>
      <family val="2"/>
      <scheme val="minor"/>
    </font>
    <font>
      <b/>
      <sz val="11"/>
      <name val="Calibri"/>
      <family val="2"/>
      <scheme val="minor"/>
    </font>
    <font>
      <sz val="11"/>
      <name val="Calibri"/>
      <family val="2"/>
      <scheme val="minor"/>
    </font>
    <font>
      <i/>
      <sz val="11"/>
      <color theme="1"/>
      <name val="Calibri"/>
      <family val="2"/>
      <scheme val="minor"/>
    </font>
    <font>
      <b/>
      <sz val="12"/>
      <color theme="4" tint="-0.249977111117893"/>
      <name val="Calibri"/>
      <family val="2"/>
      <scheme val="minor"/>
    </font>
    <font>
      <sz val="12"/>
      <color theme="4" tint="-0.249977111117893"/>
      <name val="Calibri"/>
      <family val="2"/>
      <scheme val="minor"/>
    </font>
    <font>
      <sz val="11"/>
      <color theme="1"/>
      <name val="Calibri"/>
      <family val="2"/>
      <scheme val="minor"/>
    </font>
    <font>
      <b/>
      <sz val="14"/>
      <color theme="1"/>
      <name val="Calibri"/>
      <family val="2"/>
      <scheme val="minor"/>
    </font>
    <font>
      <sz val="12"/>
      <color theme="1"/>
      <name val="Avenir Next LT Pro"/>
      <family val="2"/>
    </font>
    <font>
      <b/>
      <sz val="12"/>
      <color theme="1"/>
      <name val="Avenir Next LT Pro"/>
      <family val="2"/>
    </font>
    <font>
      <b/>
      <sz val="12"/>
      <color rgb="FFFF0000"/>
      <name val="Avenir Next LT Pro"/>
      <family val="2"/>
    </font>
    <font>
      <sz val="11"/>
      <color rgb="FFFF0000"/>
      <name val="Calibri"/>
      <family val="2"/>
      <scheme val="minor"/>
    </font>
  </fonts>
  <fills count="11">
    <fill>
      <patternFill patternType="none"/>
    </fill>
    <fill>
      <patternFill patternType="gray125"/>
    </fill>
    <fill>
      <patternFill patternType="solid">
        <fgColor theme="2"/>
        <bgColor indexed="64"/>
      </patternFill>
    </fill>
    <fill>
      <patternFill patternType="solid">
        <fgColor theme="4" tint="-0.249977111117893"/>
        <bgColor indexed="64"/>
      </patternFill>
    </fill>
    <fill>
      <patternFill patternType="solid">
        <fgColor theme="4" tint="0.79998168889431442"/>
        <bgColor indexed="64"/>
      </patternFill>
    </fill>
    <fill>
      <patternFill patternType="lightUp"/>
    </fill>
    <fill>
      <patternFill patternType="solid">
        <fgColor rgb="FFFFFF00"/>
        <bgColor indexed="64"/>
      </patternFill>
    </fill>
    <fill>
      <patternFill patternType="solid">
        <fgColor indexed="65"/>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66"/>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theme="0"/>
      </left>
      <right/>
      <top style="medium">
        <color indexed="64"/>
      </top>
      <bottom style="thin">
        <color indexed="64"/>
      </bottom>
      <diagonal/>
    </border>
    <border>
      <left/>
      <right style="thin">
        <color theme="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4" fontId="16" fillId="0" borderId="0" applyFont="0" applyFill="0" applyBorder="0" applyAlignment="0" applyProtection="0"/>
  </cellStyleXfs>
  <cellXfs count="422">
    <xf numFmtId="0" fontId="0" fillId="0" borderId="0" xfId="0"/>
    <xf numFmtId="0" fontId="0" fillId="0" borderId="1" xfId="0" applyBorder="1"/>
    <xf numFmtId="0" fontId="0" fillId="0" borderId="1" xfId="0" applyBorder="1" applyAlignment="1">
      <alignment horizontal="center"/>
    </xf>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1" fontId="0" fillId="0" borderId="1" xfId="0" applyNumberFormat="1" applyBorder="1" applyAlignment="1">
      <alignment horizontal="center"/>
    </xf>
    <xf numFmtId="0" fontId="0" fillId="0" borderId="1" xfId="0" applyFill="1" applyBorder="1" applyAlignment="1">
      <alignment horizontal="center" vertical="center"/>
    </xf>
    <xf numFmtId="0" fontId="2" fillId="0" borderId="1" xfId="0" applyFont="1" applyFill="1" applyBorder="1" applyAlignment="1">
      <alignment horizontal="center" vertical="center"/>
    </xf>
    <xf numFmtId="0" fontId="0" fillId="0" borderId="0" xfId="0" applyBorder="1" applyAlignment="1">
      <alignment horizontal="center"/>
    </xf>
    <xf numFmtId="0" fontId="2" fillId="0" borderId="28" xfId="0" applyFont="1" applyFill="1" applyBorder="1" applyAlignment="1"/>
    <xf numFmtId="0" fontId="0" fillId="0" borderId="35" xfId="0" applyBorder="1"/>
    <xf numFmtId="0" fontId="1" fillId="3" borderId="19" xfId="0" applyFont="1" applyFill="1" applyBorder="1" applyAlignment="1">
      <alignment horizontal="center" vertical="center"/>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0" fillId="0" borderId="2" xfId="0" applyBorder="1" applyAlignment="1">
      <alignment horizontal="center" wrapText="1"/>
    </xf>
    <xf numFmtId="0" fontId="0" fillId="0" borderId="43" xfId="0" applyBorder="1" applyAlignment="1">
      <alignment horizontal="center" wrapText="1"/>
    </xf>
    <xf numFmtId="0" fontId="0" fillId="0" borderId="44" xfId="0" applyBorder="1" applyAlignment="1">
      <alignment horizontal="center" wrapText="1"/>
    </xf>
    <xf numFmtId="0" fontId="0" fillId="0" borderId="45" xfId="0" applyBorder="1" applyAlignment="1">
      <alignment wrapText="1"/>
    </xf>
    <xf numFmtId="0" fontId="0" fillId="0" borderId="1" xfId="0" applyBorder="1" applyAlignment="1">
      <alignment horizontal="center" wrapText="1"/>
    </xf>
    <xf numFmtId="0" fontId="0" fillId="0" borderId="24" xfId="0" applyBorder="1" applyAlignment="1">
      <alignment wrapText="1"/>
    </xf>
    <xf numFmtId="0" fontId="0" fillId="0" borderId="35" xfId="0" applyBorder="1" applyAlignment="1">
      <alignment horizontal="center" wrapText="1"/>
    </xf>
    <xf numFmtId="0" fontId="0" fillId="0" borderId="47" xfId="0" applyBorder="1" applyAlignment="1">
      <alignment horizontal="center" wrapText="1"/>
    </xf>
    <xf numFmtId="0" fontId="0" fillId="0" borderId="36" xfId="0" applyBorder="1" applyAlignment="1">
      <alignment wrapText="1"/>
    </xf>
    <xf numFmtId="0" fontId="0" fillId="0" borderId="0" xfId="0" applyAlignment="1">
      <alignment wrapText="1"/>
    </xf>
    <xf numFmtId="0" fontId="0" fillId="2" borderId="48" xfId="0" applyFill="1" applyBorder="1" applyAlignment="1">
      <alignment wrapText="1"/>
    </xf>
    <xf numFmtId="0" fontId="0" fillId="0" borderId="16" xfId="0" applyBorder="1" applyAlignment="1"/>
    <xf numFmtId="0" fontId="0" fillId="0" borderId="0" xfId="0" applyFill="1" applyBorder="1" applyAlignment="1">
      <alignment horizontal="center" vertical="center" wrapText="1"/>
    </xf>
    <xf numFmtId="0" fontId="0" fillId="0" borderId="0" xfId="0" applyFill="1"/>
    <xf numFmtId="0" fontId="0" fillId="0" borderId="2" xfId="0" applyBorder="1"/>
    <xf numFmtId="0" fontId="0" fillId="0" borderId="43" xfId="0" applyBorder="1" applyAlignment="1">
      <alignment horizontal="center" vertical="center"/>
    </xf>
    <xf numFmtId="0" fontId="0" fillId="0" borderId="35" xfId="0" applyBorder="1" applyAlignment="1">
      <alignment horizontal="center" vertical="center"/>
    </xf>
    <xf numFmtId="0" fontId="0" fillId="0" borderId="1" xfId="0" applyFill="1" applyBorder="1" applyAlignment="1">
      <alignment vertical="center"/>
    </xf>
    <xf numFmtId="0" fontId="0" fillId="0" borderId="43" xfId="0" applyFill="1" applyBorder="1" applyAlignment="1">
      <alignment vertical="center"/>
    </xf>
    <xf numFmtId="0" fontId="0" fillId="5" borderId="1" xfId="0" applyFill="1" applyBorder="1" applyAlignment="1">
      <alignment horizontal="center"/>
    </xf>
    <xf numFmtId="0" fontId="0" fillId="5" borderId="35" xfId="0" applyFill="1" applyBorder="1" applyAlignment="1">
      <alignment horizontal="center"/>
    </xf>
    <xf numFmtId="0" fontId="0" fillId="4" borderId="49" xfId="0" applyFill="1" applyBorder="1" applyAlignment="1">
      <alignment wrapText="1"/>
    </xf>
    <xf numFmtId="0" fontId="0" fillId="4" borderId="50" xfId="0" applyFill="1" applyBorder="1" applyAlignment="1">
      <alignment wrapText="1"/>
    </xf>
    <xf numFmtId="0" fontId="2" fillId="4" borderId="30" xfId="0" applyFont="1" applyFill="1" applyBorder="1" applyAlignment="1">
      <alignment horizontal="center" wrapText="1"/>
    </xf>
    <xf numFmtId="0" fontId="2" fillId="4" borderId="14" xfId="0" applyFont="1" applyFill="1" applyBorder="1" applyAlignment="1">
      <alignment horizontal="center" wrapText="1"/>
    </xf>
    <xf numFmtId="0" fontId="2" fillId="4" borderId="11" xfId="0" applyFont="1" applyFill="1" applyBorder="1" applyAlignment="1">
      <alignment horizontal="center" wrapText="1"/>
    </xf>
    <xf numFmtId="0" fontId="2" fillId="4" borderId="41" xfId="0" applyFont="1" applyFill="1" applyBorder="1" applyAlignment="1">
      <alignment horizontal="center" wrapText="1"/>
    </xf>
    <xf numFmtId="0" fontId="0" fillId="0" borderId="13" xfId="0" applyBorder="1" applyAlignment="1">
      <alignment horizontal="center"/>
    </xf>
    <xf numFmtId="0" fontId="0" fillId="0" borderId="8" xfId="0" applyBorder="1"/>
    <xf numFmtId="0" fontId="0" fillId="5" borderId="2" xfId="0" applyFill="1" applyBorder="1"/>
    <xf numFmtId="0" fontId="0" fillId="0" borderId="0"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wrapText="1"/>
    </xf>
    <xf numFmtId="0" fontId="0" fillId="0" borderId="2" xfId="0" applyBorder="1" applyAlignment="1">
      <alignment horizontal="center"/>
    </xf>
    <xf numFmtId="0" fontId="0" fillId="0" borderId="25" xfId="0" applyBorder="1"/>
    <xf numFmtId="0" fontId="0" fillId="0" borderId="15" xfId="0" applyBorder="1"/>
    <xf numFmtId="0" fontId="0" fillId="7" borderId="15" xfId="0" applyFill="1" applyBorder="1" applyAlignment="1">
      <alignment horizontal="center"/>
    </xf>
    <xf numFmtId="0" fontId="1" fillId="3" borderId="58" xfId="0" applyFont="1" applyFill="1" applyBorder="1" applyAlignment="1">
      <alignment horizontal="center" vertical="center" wrapText="1"/>
    </xf>
    <xf numFmtId="0" fontId="12" fillId="0" borderId="1" xfId="0" applyFont="1" applyBorder="1" applyAlignment="1">
      <alignment horizontal="center" vertical="center"/>
    </xf>
    <xf numFmtId="0" fontId="0" fillId="0" borderId="15" xfId="0" applyBorder="1" applyAlignment="1">
      <alignment horizontal="center"/>
    </xf>
    <xf numFmtId="1" fontId="0" fillId="0" borderId="15" xfId="0" applyNumberFormat="1" applyBorder="1" applyAlignment="1">
      <alignment horizontal="center"/>
    </xf>
    <xf numFmtId="0" fontId="0" fillId="0" borderId="5" xfId="0" applyBorder="1"/>
    <xf numFmtId="0" fontId="0" fillId="7" borderId="15" xfId="0" applyFill="1" applyBorder="1" applyAlignment="1">
      <alignment horizontal="center" vertical="center"/>
    </xf>
    <xf numFmtId="164" fontId="0" fillId="0" borderId="1" xfId="0" applyNumberFormat="1" applyBorder="1" applyAlignment="1">
      <alignment horizontal="center" vertical="center"/>
    </xf>
    <xf numFmtId="0" fontId="0" fillId="5" borderId="43" xfId="0" applyFill="1" applyBorder="1" applyAlignment="1">
      <alignment vertical="center"/>
    </xf>
    <xf numFmtId="0" fontId="0" fillId="5" borderId="1" xfId="0" applyFill="1" applyBorder="1" applyAlignment="1">
      <alignment vertical="center"/>
    </xf>
    <xf numFmtId="0" fontId="0" fillId="0" borderId="2" xfId="0" applyBorder="1" applyAlignment="1">
      <alignment horizontal="center" vertical="center"/>
    </xf>
    <xf numFmtId="0" fontId="0" fillId="0" borderId="60" xfId="0" applyBorder="1"/>
    <xf numFmtId="1" fontId="0" fillId="0" borderId="13" xfId="0" applyNumberFormat="1" applyBorder="1" applyAlignment="1">
      <alignment horizontal="center"/>
    </xf>
    <xf numFmtId="0" fontId="0" fillId="5" borderId="1" xfId="0" applyFill="1" applyBorder="1"/>
    <xf numFmtId="0" fontId="0" fillId="5" borderId="35" xfId="0" applyFill="1" applyBorder="1"/>
    <xf numFmtId="0" fontId="0" fillId="5" borderId="1" xfId="0" applyNumberFormat="1" applyFill="1" applyBorder="1" applyAlignment="1">
      <alignment horizontal="center"/>
    </xf>
    <xf numFmtId="0" fontId="0" fillId="0" borderId="0" xfId="0" applyBorder="1" applyAlignment="1">
      <alignment horizontal="center" vertical="center"/>
    </xf>
    <xf numFmtId="165" fontId="12" fillId="0" borderId="1" xfId="0" applyNumberFormat="1" applyFont="1" applyBorder="1" applyAlignment="1">
      <alignment horizontal="center" vertical="center"/>
    </xf>
    <xf numFmtId="165" fontId="12" fillId="6" borderId="1" xfId="0" applyNumberFormat="1" applyFont="1" applyFill="1" applyBorder="1" applyAlignment="1">
      <alignment horizontal="center" vertical="center"/>
    </xf>
    <xf numFmtId="166" fontId="12" fillId="6" borderId="1" xfId="0" applyNumberFormat="1" applyFont="1" applyFill="1" applyBorder="1" applyAlignment="1">
      <alignment horizontal="center" vertical="center"/>
    </xf>
    <xf numFmtId="167" fontId="0" fillId="6" borderId="1" xfId="0" applyNumberFormat="1" applyFill="1" applyBorder="1" applyAlignment="1">
      <alignment horizontal="center" vertical="center"/>
    </xf>
    <xf numFmtId="168" fontId="12" fillId="0" borderId="1" xfId="0" applyNumberFormat="1" applyFont="1" applyBorder="1" applyAlignment="1">
      <alignment horizontal="center" vertical="center"/>
    </xf>
    <xf numFmtId="169" fontId="12" fillId="0" borderId="1" xfId="0" applyNumberFormat="1" applyFont="1" applyBorder="1" applyAlignment="1">
      <alignment horizontal="center" vertical="center"/>
    </xf>
    <xf numFmtId="169" fontId="0" fillId="8" borderId="15" xfId="0" applyNumberFormat="1" applyFill="1" applyBorder="1" applyAlignment="1">
      <alignment horizontal="center"/>
    </xf>
    <xf numFmtId="169" fontId="0" fillId="6" borderId="2" xfId="0" applyNumberFormat="1" applyFill="1" applyBorder="1"/>
    <xf numFmtId="169" fontId="0" fillId="0" borderId="43" xfId="0" applyNumberFormat="1" applyFill="1" applyBorder="1" applyAlignment="1">
      <alignment vertical="center"/>
    </xf>
    <xf numFmtId="169" fontId="0" fillId="0" borderId="1" xfId="0" applyNumberFormat="1" applyBorder="1"/>
    <xf numFmtId="169" fontId="0" fillId="0" borderId="1" xfId="0" applyNumberFormat="1" applyFill="1" applyBorder="1"/>
    <xf numFmtId="169" fontId="0" fillId="0" borderId="1" xfId="0" applyNumberFormat="1" applyFill="1" applyBorder="1" applyAlignment="1">
      <alignment vertical="center"/>
    </xf>
    <xf numFmtId="169" fontId="0" fillId="0" borderId="35" xfId="0" applyNumberFormat="1" applyBorder="1"/>
    <xf numFmtId="170" fontId="12" fillId="0" borderId="15" xfId="0" applyNumberFormat="1" applyFont="1" applyBorder="1" applyAlignment="1">
      <alignment horizontal="center"/>
    </xf>
    <xf numFmtId="171" fontId="12" fillId="5" borderId="1" xfId="0" applyNumberFormat="1" applyFont="1" applyFill="1" applyBorder="1" applyAlignment="1">
      <alignment horizontal="center"/>
    </xf>
    <xf numFmtId="171" fontId="12" fillId="7" borderId="1" xfId="0" applyNumberFormat="1" applyFont="1" applyFill="1" applyBorder="1" applyAlignment="1">
      <alignment horizontal="center"/>
    </xf>
    <xf numFmtId="172" fontId="0" fillId="5" borderId="1" xfId="0" applyNumberFormat="1" applyFill="1" applyBorder="1" applyAlignment="1">
      <alignment horizontal="center"/>
    </xf>
    <xf numFmtId="172" fontId="0" fillId="7" borderId="1" xfId="0" applyNumberFormat="1" applyFill="1" applyBorder="1" applyAlignment="1">
      <alignment horizontal="center"/>
    </xf>
    <xf numFmtId="173" fontId="0" fillId="0" borderId="1" xfId="0" applyNumberFormat="1" applyBorder="1"/>
    <xf numFmtId="3" fontId="13" fillId="0" borderId="2" xfId="0" applyNumberFormat="1" applyFont="1" applyBorder="1" applyAlignment="1">
      <alignment horizontal="center" wrapText="1"/>
    </xf>
    <xf numFmtId="0" fontId="0" fillId="0" borderId="0" xfId="0" applyBorder="1" applyAlignment="1">
      <alignment horizontal="center" vertical="center"/>
    </xf>
    <xf numFmtId="3" fontId="13" fillId="0" borderId="1" xfId="0" applyNumberFormat="1" applyFont="1" applyBorder="1" applyAlignment="1">
      <alignment horizontal="left"/>
    </xf>
    <xf numFmtId="170" fontId="12" fillId="0" borderId="43" xfId="0" applyNumberFormat="1" applyFont="1" applyBorder="1" applyAlignment="1">
      <alignment horizontal="center"/>
    </xf>
    <xf numFmtId="173" fontId="0" fillId="0" borderId="35" xfId="0" applyNumberFormat="1" applyBorder="1"/>
    <xf numFmtId="169" fontId="0" fillId="0" borderId="24" xfId="0" applyNumberFormat="1" applyFill="1" applyBorder="1"/>
    <xf numFmtId="169" fontId="0" fillId="0" borderId="24" xfId="0" applyNumberFormat="1" applyFill="1" applyBorder="1" applyAlignment="1">
      <alignment vertical="center"/>
    </xf>
    <xf numFmtId="169" fontId="0" fillId="0" borderId="24" xfId="0" applyNumberFormat="1" applyBorder="1"/>
    <xf numFmtId="169" fontId="0" fillId="0" borderId="36" xfId="0" applyNumberFormat="1" applyBorder="1"/>
    <xf numFmtId="169" fontId="0" fillId="0" borderId="45" xfId="0" applyNumberFormat="1" applyFill="1" applyBorder="1" applyAlignment="1">
      <alignment vertical="center"/>
    </xf>
    <xf numFmtId="0" fontId="0" fillId="0" borderId="0" xfId="0" applyBorder="1"/>
    <xf numFmtId="169" fontId="0" fillId="2" borderId="24" xfId="0" applyNumberFormat="1" applyFill="1" applyBorder="1"/>
    <xf numFmtId="169" fontId="0" fillId="8" borderId="24" xfId="0" applyNumberFormat="1" applyFill="1" applyBorder="1"/>
    <xf numFmtId="169" fontId="0" fillId="8" borderId="61" xfId="0" applyNumberFormat="1" applyFill="1" applyBorder="1"/>
    <xf numFmtId="169" fontId="12" fillId="0" borderId="24" xfId="0" applyNumberFormat="1" applyFont="1" applyBorder="1" applyAlignment="1">
      <alignment horizontal="center" vertical="center"/>
    </xf>
    <xf numFmtId="0" fontId="1" fillId="3" borderId="42" xfId="0" applyFont="1" applyFill="1" applyBorder="1" applyAlignment="1">
      <alignment horizontal="center" vertical="center"/>
    </xf>
    <xf numFmtId="0" fontId="1" fillId="3" borderId="43" xfId="0" applyFont="1" applyFill="1" applyBorder="1" applyAlignment="1">
      <alignment horizontal="center" vertical="center" wrapText="1"/>
    </xf>
    <xf numFmtId="0" fontId="1" fillId="3" borderId="45" xfId="0" applyFont="1" applyFill="1" applyBorder="1" applyAlignment="1">
      <alignment horizontal="center" vertical="center" wrapText="1"/>
    </xf>
    <xf numFmtId="0" fontId="0" fillId="0" borderId="0" xfId="0" applyBorder="1" applyAlignment="1"/>
    <xf numFmtId="0" fontId="1" fillId="3" borderId="58" xfId="0" applyFont="1" applyFill="1" applyBorder="1" applyAlignment="1">
      <alignment horizontal="center" vertical="center"/>
    </xf>
    <xf numFmtId="0" fontId="1" fillId="3" borderId="60" xfId="0" applyFont="1" applyFill="1" applyBorder="1" applyAlignment="1">
      <alignment horizontal="center" vertical="center" wrapText="1"/>
    </xf>
    <xf numFmtId="170" fontId="0" fillId="0" borderId="15" xfId="0" applyNumberFormat="1" applyBorder="1" applyAlignment="1">
      <alignment horizontal="center"/>
    </xf>
    <xf numFmtId="170" fontId="0" fillId="0" borderId="1" xfId="0" applyNumberFormat="1" applyBorder="1" applyAlignment="1">
      <alignment horizontal="center"/>
    </xf>
    <xf numFmtId="170" fontId="0" fillId="0" borderId="1" xfId="0" applyNumberFormat="1" applyFill="1" applyBorder="1" applyAlignment="1">
      <alignment vertical="center"/>
    </xf>
    <xf numFmtId="171" fontId="0" fillId="5" borderId="1" xfId="0" applyNumberFormat="1" applyFill="1" applyBorder="1" applyAlignment="1">
      <alignment horizontal="center"/>
    </xf>
    <xf numFmtId="171" fontId="0" fillId="0" borderId="1" xfId="0" applyNumberFormat="1" applyBorder="1" applyAlignment="1">
      <alignment horizontal="center"/>
    </xf>
    <xf numFmtId="172" fontId="0" fillId="0" borderId="1" xfId="0" applyNumberFormat="1" applyBorder="1" applyAlignment="1">
      <alignment horizontal="center"/>
    </xf>
    <xf numFmtId="170" fontId="0" fillId="0" borderId="2" xfId="0" applyNumberFormat="1" applyBorder="1" applyAlignment="1">
      <alignment horizontal="center" vertical="center"/>
    </xf>
    <xf numFmtId="166" fontId="12" fillId="10" borderId="1" xfId="0" applyNumberFormat="1" applyFont="1" applyFill="1" applyBorder="1" applyAlignment="1">
      <alignment horizontal="center" vertical="center"/>
    </xf>
    <xf numFmtId="166" fontId="0" fillId="10" borderId="15" xfId="0" applyNumberFormat="1" applyFill="1" applyBorder="1" applyAlignment="1">
      <alignment horizontal="center" vertical="center"/>
    </xf>
    <xf numFmtId="166" fontId="0" fillId="10" borderId="2" xfId="0" applyNumberFormat="1" applyFill="1" applyBorder="1"/>
    <xf numFmtId="166" fontId="0" fillId="0" borderId="43" xfId="0" applyNumberFormat="1" applyFill="1" applyBorder="1" applyAlignment="1">
      <alignment vertical="center"/>
    </xf>
    <xf numFmtId="166" fontId="0" fillId="0" borderId="1" xfId="0" applyNumberFormat="1" applyBorder="1"/>
    <xf numFmtId="166" fontId="12" fillId="0" borderId="1" xfId="0" applyNumberFormat="1" applyFont="1" applyFill="1" applyBorder="1" applyAlignment="1">
      <alignment horizontal="center" vertical="center"/>
    </xf>
    <xf numFmtId="166" fontId="0" fillId="0" borderId="1" xfId="0" applyNumberFormat="1" applyFill="1" applyBorder="1" applyAlignment="1">
      <alignment vertical="center"/>
    </xf>
    <xf numFmtId="165" fontId="12" fillId="10" borderId="1" xfId="0" applyNumberFormat="1" applyFont="1" applyFill="1" applyBorder="1" applyAlignment="1">
      <alignment horizontal="center" vertical="center"/>
    </xf>
    <xf numFmtId="165" fontId="0" fillId="0" borderId="1" xfId="0" applyNumberFormat="1" applyFill="1" applyBorder="1" applyAlignment="1">
      <alignment vertical="center"/>
    </xf>
    <xf numFmtId="167" fontId="0" fillId="10" borderId="15" xfId="0" applyNumberFormat="1" applyFill="1" applyBorder="1" applyAlignment="1">
      <alignment horizontal="center" vertical="center"/>
    </xf>
    <xf numFmtId="167" fontId="0" fillId="0" borderId="1" xfId="0" applyNumberFormat="1" applyFill="1" applyBorder="1" applyAlignment="1">
      <alignment vertical="center"/>
    </xf>
    <xf numFmtId="169" fontId="0" fillId="2" borderId="15" xfId="0" applyNumberFormat="1" applyFill="1" applyBorder="1" applyAlignment="1">
      <alignment horizontal="center"/>
    </xf>
    <xf numFmtId="169" fontId="0" fillId="2" borderId="61" xfId="0" applyNumberFormat="1" applyFill="1" applyBorder="1"/>
    <xf numFmtId="169" fontId="0" fillId="2" borderId="1" xfId="0" applyNumberFormat="1" applyFill="1" applyBorder="1" applyAlignment="1">
      <alignment horizontal="center"/>
    </xf>
    <xf numFmtId="169" fontId="0" fillId="2" borderId="2" xfId="0" applyNumberFormat="1" applyFill="1" applyBorder="1"/>
    <xf numFmtId="174" fontId="0" fillId="0" borderId="1" xfId="0" applyNumberFormat="1" applyBorder="1"/>
    <xf numFmtId="174" fontId="0" fillId="0" borderId="35" xfId="0" applyNumberFormat="1" applyBorder="1"/>
    <xf numFmtId="3" fontId="13" fillId="0" borderId="2" xfId="0" applyNumberFormat="1" applyFont="1" applyBorder="1" applyAlignment="1">
      <alignment horizontal="left" wrapText="1"/>
    </xf>
    <xf numFmtId="171" fontId="0" fillId="5" borderId="0" xfId="0" applyNumberFormat="1" applyFill="1"/>
    <xf numFmtId="166" fontId="0" fillId="6" borderId="15" xfId="0" applyNumberFormat="1" applyFill="1" applyBorder="1" applyAlignment="1">
      <alignment horizontal="center" vertical="center"/>
    </xf>
    <xf numFmtId="166" fontId="0" fillId="6" borderId="1" xfId="0" applyNumberFormat="1" applyFill="1" applyBorder="1"/>
    <xf numFmtId="169" fontId="11" fillId="2" borderId="36" xfId="0" applyNumberFormat="1" applyFont="1" applyFill="1" applyBorder="1" applyAlignment="1">
      <alignment wrapText="1"/>
    </xf>
    <xf numFmtId="169" fontId="11" fillId="2" borderId="40" xfId="0" applyNumberFormat="1" applyFont="1" applyFill="1" applyBorder="1" applyAlignment="1">
      <alignment wrapText="1"/>
    </xf>
    <xf numFmtId="0" fontId="0" fillId="0" borderId="0" xfId="0" applyBorder="1" applyAlignment="1">
      <alignment horizontal="center" vertical="center" wrapText="1"/>
    </xf>
    <xf numFmtId="0" fontId="12" fillId="0" borderId="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xf>
    <xf numFmtId="169" fontId="0" fillId="6" borderId="24" xfId="0" applyNumberFormat="1" applyFill="1" applyBorder="1"/>
    <xf numFmtId="164" fontId="0" fillId="5" borderId="1" xfId="0" applyNumberFormat="1" applyFill="1" applyBorder="1" applyAlignment="1">
      <alignment horizontal="center" vertical="center"/>
    </xf>
    <xf numFmtId="169" fontId="0" fillId="5" borderId="2" xfId="0" applyNumberFormat="1" applyFill="1" applyBorder="1"/>
    <xf numFmtId="170" fontId="0" fillId="0" borderId="15" xfId="0" applyNumberFormat="1" applyFill="1" applyBorder="1" applyAlignment="1">
      <alignment vertical="center"/>
    </xf>
    <xf numFmtId="171" fontId="0" fillId="0" borderId="1" xfId="0" applyNumberFormat="1" applyFill="1" applyBorder="1" applyAlignment="1">
      <alignment horizontal="center"/>
    </xf>
    <xf numFmtId="0" fontId="0" fillId="0" borderId="28" xfId="0" applyFill="1" applyBorder="1"/>
    <xf numFmtId="0" fontId="12" fillId="0" borderId="1"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xf>
    <xf numFmtId="0" fontId="0" fillId="0" borderId="16" xfId="0" applyBorder="1"/>
    <xf numFmtId="0" fontId="0" fillId="0" borderId="0" xfId="0" applyAlignment="1">
      <alignment horizontal="center"/>
    </xf>
    <xf numFmtId="0" fontId="0" fillId="0" borderId="0" xfId="0" applyAlignment="1">
      <alignment horizontal="center" vertical="center" wrapText="1"/>
    </xf>
    <xf numFmtId="0" fontId="2" fillId="0" borderId="28" xfId="0" applyFont="1" applyBorder="1"/>
    <xf numFmtId="0" fontId="2" fillId="0" borderId="1" xfId="0" applyFont="1" applyBorder="1" applyAlignment="1">
      <alignment horizontal="center" vertical="center"/>
    </xf>
    <xf numFmtId="0" fontId="0" fillId="6" borderId="13" xfId="0" applyFill="1" applyBorder="1" applyAlignment="1">
      <alignment horizontal="center" vertical="center"/>
    </xf>
    <xf numFmtId="44" fontId="0" fillId="0" borderId="1" xfId="1" applyFont="1" applyBorder="1" applyAlignment="1">
      <alignment horizontal="center"/>
    </xf>
    <xf numFmtId="44" fontId="0" fillId="0" borderId="2" xfId="0" applyNumberFormat="1" applyBorder="1"/>
    <xf numFmtId="171" fontId="12" fillId="5" borderId="13" xfId="0" applyNumberFormat="1" applyFont="1" applyFill="1" applyBorder="1" applyAlignment="1">
      <alignment horizontal="center"/>
    </xf>
    <xf numFmtId="164" fontId="0" fillId="0" borderId="13" xfId="0" applyNumberFormat="1" applyBorder="1" applyAlignment="1">
      <alignment horizontal="center" vertical="center"/>
    </xf>
    <xf numFmtId="44" fontId="12" fillId="0" borderId="1" xfId="1" applyFont="1" applyFill="1" applyBorder="1" applyAlignment="1">
      <alignment horizontal="center"/>
    </xf>
    <xf numFmtId="0" fontId="0" fillId="5" borderId="13" xfId="0" applyNumberFormat="1" applyFill="1" applyBorder="1" applyAlignment="1">
      <alignment horizontal="center"/>
    </xf>
    <xf numFmtId="3" fontId="13" fillId="0" borderId="8" xfId="0" applyNumberFormat="1" applyFont="1" applyBorder="1" applyAlignment="1">
      <alignment horizontal="center" wrapText="1"/>
    </xf>
    <xf numFmtId="169" fontId="0" fillId="6" borderId="8" xfId="0" applyNumberFormat="1" applyFill="1" applyBorder="1"/>
    <xf numFmtId="169" fontId="0" fillId="2" borderId="63" xfId="0" applyNumberFormat="1" applyFill="1" applyBorder="1"/>
    <xf numFmtId="0" fontId="0" fillId="0" borderId="13" xfId="0" applyBorder="1" applyAlignment="1">
      <alignment horizontal="center" vertical="center"/>
    </xf>
    <xf numFmtId="0" fontId="0" fillId="5" borderId="13" xfId="0" applyFill="1" applyBorder="1" applyAlignment="1">
      <alignment horizontal="center"/>
    </xf>
    <xf numFmtId="166" fontId="0" fillId="0" borderId="13" xfId="0" applyNumberFormat="1" applyBorder="1"/>
    <xf numFmtId="169" fontId="0" fillId="0" borderId="13" xfId="0" applyNumberFormat="1" applyBorder="1"/>
    <xf numFmtId="0" fontId="0" fillId="5" borderId="13" xfId="0" applyFill="1" applyBorder="1"/>
    <xf numFmtId="169" fontId="0" fillId="0" borderId="63" xfId="0" applyNumberFormat="1" applyBorder="1"/>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wrapText="1"/>
    </xf>
    <xf numFmtId="0" fontId="12" fillId="0" borderId="1" xfId="0" applyFont="1" applyBorder="1" applyAlignment="1">
      <alignment horizontal="center" vertical="center"/>
    </xf>
    <xf numFmtId="0" fontId="0" fillId="0" borderId="1" xfId="0" applyBorder="1" applyAlignment="1">
      <alignment horizontal="center"/>
    </xf>
    <xf numFmtId="0" fontId="1" fillId="3" borderId="43" xfId="0" applyFont="1" applyFill="1" applyBorder="1" applyAlignment="1">
      <alignment horizontal="center" vertical="center"/>
    </xf>
    <xf numFmtId="175" fontId="0" fillId="0" borderId="15" xfId="0" applyNumberFormat="1" applyBorder="1" applyAlignment="1">
      <alignment horizontal="center"/>
    </xf>
    <xf numFmtId="175" fontId="0" fillId="0" borderId="1" xfId="0" applyNumberFormat="1" applyBorder="1" applyAlignment="1">
      <alignment horizontal="center"/>
    </xf>
    <xf numFmtId="175" fontId="0" fillId="0" borderId="13" xfId="0" applyNumberFormat="1" applyBorder="1" applyAlignment="1">
      <alignment horizontal="center"/>
    </xf>
    <xf numFmtId="175" fontId="0" fillId="5" borderId="1" xfId="0" applyNumberFormat="1" applyFill="1" applyBorder="1" applyAlignment="1">
      <alignment horizontal="center"/>
    </xf>
    <xf numFmtId="175" fontId="0" fillId="5" borderId="13" xfId="0" applyNumberFormat="1" applyFill="1" applyBorder="1" applyAlignment="1">
      <alignment horizontal="center"/>
    </xf>
    <xf numFmtId="175" fontId="0" fillId="0" borderId="1" xfId="0" applyNumberFormat="1" applyBorder="1" applyAlignment="1">
      <alignment horizontal="center" vertical="center"/>
    </xf>
    <xf numFmtId="175" fontId="12" fillId="0" borderId="15" xfId="0" applyNumberFormat="1" applyFont="1" applyBorder="1" applyAlignment="1">
      <alignment horizontal="center"/>
    </xf>
    <xf numFmtId="175" fontId="0" fillId="5" borderId="15" xfId="0" applyNumberFormat="1" applyFill="1" applyBorder="1" applyAlignment="1">
      <alignment horizontal="center"/>
    </xf>
    <xf numFmtId="0" fontId="0" fillId="0" borderId="13" xfId="0" applyBorder="1" applyAlignment="1">
      <alignment horizontal="center" vertical="center"/>
    </xf>
    <xf numFmtId="0" fontId="0" fillId="0" borderId="13" xfId="0" applyBorder="1" applyAlignment="1">
      <alignment horizontal="center" vertical="center"/>
    </xf>
    <xf numFmtId="0" fontId="0" fillId="0" borderId="26" xfId="0" applyBorder="1" applyAlignment="1">
      <alignment wrapText="1"/>
    </xf>
    <xf numFmtId="0" fontId="0" fillId="0" borderId="3" xfId="0" applyBorder="1" applyAlignment="1">
      <alignment wrapText="1"/>
    </xf>
    <xf numFmtId="0" fontId="0" fillId="0" borderId="4" xfId="0" applyBorder="1" applyAlignment="1">
      <alignment wrapText="1"/>
    </xf>
    <xf numFmtId="166" fontId="0" fillId="0" borderId="13" xfId="0" applyNumberFormat="1" applyFill="1" applyBorder="1"/>
    <xf numFmtId="170" fontId="12" fillId="0" borderId="1" xfId="0" applyNumberFormat="1" applyFont="1" applyBorder="1" applyAlignment="1">
      <alignment horizontal="center"/>
    </xf>
    <xf numFmtId="0" fontId="0" fillId="0" borderId="45" xfId="0" applyBorder="1" applyAlignment="1">
      <alignment horizontal="center" vertical="center"/>
    </xf>
    <xf numFmtId="0" fontId="0" fillId="0" borderId="36" xfId="0" applyBorder="1" applyAlignment="1">
      <alignment horizontal="center" vertical="center"/>
    </xf>
    <xf numFmtId="0" fontId="17" fillId="4" borderId="30"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41"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xf>
    <xf numFmtId="166" fontId="0" fillId="6" borderId="43" xfId="0" applyNumberFormat="1" applyFill="1" applyBorder="1" applyAlignment="1">
      <alignment vertical="center"/>
    </xf>
    <xf numFmtId="166" fontId="0" fillId="6" borderId="1" xfId="0" applyNumberFormat="1" applyFill="1" applyBorder="1" applyAlignment="1">
      <alignment vertical="center"/>
    </xf>
    <xf numFmtId="165" fontId="0" fillId="6" borderId="1" xfId="0" applyNumberFormat="1" applyFill="1" applyBorder="1" applyAlignment="1">
      <alignment vertical="center"/>
    </xf>
    <xf numFmtId="167" fontId="0" fillId="6" borderId="1" xfId="0" applyNumberFormat="1" applyFill="1" applyBorder="1" applyAlignment="1">
      <alignment vertical="center"/>
    </xf>
    <xf numFmtId="174" fontId="0" fillId="6" borderId="1" xfId="0" applyNumberFormat="1" applyFill="1" applyBorder="1"/>
    <xf numFmtId="0" fontId="0" fillId="6" borderId="1" xfId="0" applyFill="1" applyBorder="1"/>
    <xf numFmtId="166" fontId="0" fillId="6" borderId="13" xfId="0" applyNumberFormat="1" applyFill="1" applyBorder="1"/>
    <xf numFmtId="174" fontId="0" fillId="6" borderId="35" xfId="0" applyNumberFormat="1" applyFill="1" applyBorder="1"/>
    <xf numFmtId="169" fontId="0" fillId="2" borderId="41" xfId="0" applyNumberFormat="1" applyFill="1" applyBorder="1"/>
    <xf numFmtId="0" fontId="0" fillId="5" borderId="15" xfId="0" applyFill="1" applyBorder="1" applyAlignment="1">
      <alignment vertical="center"/>
    </xf>
    <xf numFmtId="166" fontId="0" fillId="6" borderId="15" xfId="0" applyNumberFormat="1" applyFill="1" applyBorder="1" applyAlignment="1">
      <alignment vertical="center"/>
    </xf>
    <xf numFmtId="169" fontId="0" fillId="0" borderId="15" xfId="0" applyNumberFormat="1" applyFill="1" applyBorder="1" applyAlignment="1">
      <alignment vertical="center"/>
    </xf>
    <xf numFmtId="169" fontId="0" fillId="0" borderId="61" xfId="0" applyNumberFormat="1" applyFill="1" applyBorder="1" applyAlignment="1">
      <alignment vertical="center"/>
    </xf>
    <xf numFmtId="169" fontId="11" fillId="2" borderId="56" xfId="0" applyNumberFormat="1" applyFont="1" applyFill="1" applyBorder="1" applyAlignment="1">
      <alignment wrapText="1"/>
    </xf>
    <xf numFmtId="0" fontId="0" fillId="5" borderId="8" xfId="0" applyFill="1" applyBorder="1"/>
    <xf numFmtId="166" fontId="0" fillId="6" borderId="14" xfId="0" applyNumberFormat="1" applyFill="1" applyBorder="1" applyAlignment="1">
      <alignment horizontal="center" vertical="center"/>
    </xf>
    <xf numFmtId="170" fontId="0" fillId="0" borderId="8" xfId="0" applyNumberFormat="1" applyBorder="1" applyAlignment="1">
      <alignment horizontal="center"/>
    </xf>
    <xf numFmtId="169" fontId="0" fillId="2" borderId="14" xfId="0" applyNumberFormat="1" applyFill="1" applyBorder="1" applyAlignment="1">
      <alignment horizontal="center"/>
    </xf>
    <xf numFmtId="3" fontId="13" fillId="0" borderId="8" xfId="0" applyNumberFormat="1" applyFont="1" applyBorder="1" applyAlignment="1">
      <alignment horizontal="left" wrapText="1"/>
    </xf>
    <xf numFmtId="169" fontId="11" fillId="2" borderId="18" xfId="0" applyNumberFormat="1" applyFont="1" applyFill="1" applyBorder="1" applyAlignment="1">
      <alignment wrapText="1"/>
    </xf>
    <xf numFmtId="0" fontId="0" fillId="0" borderId="64" xfId="0" applyFill="1" applyBorder="1" applyAlignment="1">
      <alignment horizontal="center" vertical="center"/>
    </xf>
    <xf numFmtId="175" fontId="0" fillId="0" borderId="15" xfId="0" applyNumberFormat="1" applyBorder="1" applyAlignment="1">
      <alignment horizontal="center" vertical="center"/>
    </xf>
    <xf numFmtId="14" fontId="0" fillId="0" borderId="64" xfId="0" applyNumberFormat="1" applyFill="1"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17" fillId="0" borderId="55" xfId="0" applyFont="1" applyBorder="1" applyAlignment="1">
      <alignment horizontal="center" vertical="center"/>
    </xf>
    <xf numFmtId="0" fontId="0" fillId="0" borderId="24" xfId="0" applyBorder="1" applyAlignment="1">
      <alignment horizontal="center" vertical="center"/>
    </xf>
    <xf numFmtId="14" fontId="0" fillId="0" borderId="35" xfId="0" applyNumberFormat="1" applyBorder="1" applyAlignment="1">
      <alignment horizontal="center" vertical="center"/>
    </xf>
    <xf numFmtId="0" fontId="0" fillId="0" borderId="1" xfId="0" applyBorder="1" applyAlignment="1">
      <alignment horizontal="center"/>
    </xf>
    <xf numFmtId="14" fontId="0" fillId="0" borderId="43" xfId="0" applyNumberFormat="1" applyBorder="1" applyAlignment="1">
      <alignment horizontal="center" vertical="center"/>
    </xf>
    <xf numFmtId="14" fontId="0" fillId="0" borderId="1" xfId="0" applyNumberFormat="1" applyBorder="1" applyAlignment="1">
      <alignment horizontal="center" vertical="center"/>
    </xf>
    <xf numFmtId="0" fontId="2" fillId="4" borderId="26" xfId="0" applyFont="1" applyFill="1" applyBorder="1" applyAlignment="1">
      <alignment horizontal="center"/>
    </xf>
    <xf numFmtId="0" fontId="2" fillId="4" borderId="3" xfId="0" applyFont="1" applyFill="1" applyBorder="1" applyAlignment="1">
      <alignment horizontal="center"/>
    </xf>
    <xf numFmtId="0" fontId="0" fillId="0" borderId="26"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4" borderId="6"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7" fillId="0" borderId="25" xfId="0" applyFont="1" applyBorder="1" applyAlignment="1">
      <alignment horizontal="center" vertical="center"/>
    </xf>
    <xf numFmtId="0" fontId="8" fillId="0" borderId="0" xfId="0" applyFont="1" applyBorder="1" applyAlignment="1">
      <alignment horizontal="center" vertical="center"/>
    </xf>
    <xf numFmtId="0" fontId="0" fillId="0" borderId="46" xfId="0" applyBorder="1" applyAlignment="1">
      <alignment horizontal="left"/>
    </xf>
    <xf numFmtId="0" fontId="0" fillId="0" borderId="35" xfId="0" applyBorder="1" applyAlignment="1">
      <alignment horizontal="left"/>
    </xf>
    <xf numFmtId="0" fontId="0" fillId="0" borderId="28" xfId="0" applyFill="1" applyBorder="1" applyAlignment="1">
      <alignment horizontal="left" vertical="center"/>
    </xf>
    <xf numFmtId="0" fontId="0" fillId="0" borderId="1" xfId="0" applyFill="1" applyBorder="1" applyAlignment="1">
      <alignment horizontal="left" vertical="center"/>
    </xf>
    <xf numFmtId="0" fontId="0" fillId="0" borderId="28" xfId="0" applyBorder="1" applyAlignment="1">
      <alignment horizontal="left"/>
    </xf>
    <xf numFmtId="0" fontId="0" fillId="0" borderId="1" xfId="0" applyBorder="1" applyAlignment="1">
      <alignment horizontal="left"/>
    </xf>
    <xf numFmtId="0" fontId="0" fillId="0" borderId="28" xfId="0" applyBorder="1" applyAlignment="1">
      <alignment horizontal="left" wrapText="1"/>
    </xf>
    <xf numFmtId="0" fontId="0" fillId="0" borderId="42" xfId="0" applyFill="1" applyBorder="1" applyAlignment="1">
      <alignment horizontal="left" vertical="center" wrapText="1"/>
    </xf>
    <xf numFmtId="0" fontId="0" fillId="0" borderId="43" xfId="0" applyFill="1" applyBorder="1" applyAlignment="1">
      <alignment horizontal="left" vertical="center"/>
    </xf>
    <xf numFmtId="0" fontId="0" fillId="0" borderId="28" xfId="0" applyFill="1" applyBorder="1" applyAlignment="1">
      <alignment horizontal="left"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23"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7" xfId="0" applyBorder="1" applyAlignment="1">
      <alignment horizontal="center" vertical="center" wrapText="1"/>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59" xfId="0" applyFont="1" applyFill="1" applyBorder="1" applyAlignment="1">
      <alignment horizontal="center" vertical="center"/>
    </xf>
    <xf numFmtId="0" fontId="7" fillId="0" borderId="16" xfId="0" applyFont="1" applyBorder="1" applyAlignment="1">
      <alignment horizontal="center" vertical="center"/>
    </xf>
    <xf numFmtId="0" fontId="8" fillId="0" borderId="17" xfId="0" applyFont="1" applyBorder="1" applyAlignment="1">
      <alignment horizontal="center" vertical="center"/>
    </xf>
    <xf numFmtId="0" fontId="2" fillId="4" borderId="26" xfId="0" applyFont="1" applyFill="1" applyBorder="1" applyAlignment="1">
      <alignment horizontal="center" vertical="center"/>
    </xf>
    <xf numFmtId="0" fontId="2" fillId="4" borderId="3" xfId="0" applyFont="1" applyFill="1" applyBorder="1" applyAlignment="1">
      <alignment horizontal="center" vertical="center"/>
    </xf>
    <xf numFmtId="0" fontId="0" fillId="0" borderId="25" xfId="0" applyBorder="1" applyAlignment="1">
      <alignment horizontal="center" vertical="center" wrapText="1"/>
    </xf>
    <xf numFmtId="0" fontId="0" fillId="0" borderId="0" xfId="0" applyBorder="1" applyAlignment="1">
      <alignment horizontal="center" vertical="center" wrapText="1"/>
    </xf>
    <xf numFmtId="0" fontId="0" fillId="0" borderId="12" xfId="0" applyBorder="1" applyAlignment="1">
      <alignment horizontal="center" vertical="center" wrapText="1"/>
    </xf>
    <xf numFmtId="0" fontId="0" fillId="0" borderId="21" xfId="0" applyBorder="1" applyAlignment="1">
      <alignment horizontal="center" vertical="center" wrapText="1"/>
    </xf>
    <xf numFmtId="0" fontId="11" fillId="4" borderId="48" xfId="0" applyFont="1" applyFill="1" applyBorder="1" applyAlignment="1">
      <alignment horizontal="center" vertical="center"/>
    </xf>
    <xf numFmtId="0" fontId="11" fillId="4" borderId="49" xfId="0" applyFont="1" applyFill="1" applyBorder="1" applyAlignment="1">
      <alignment horizontal="center" vertical="center"/>
    </xf>
    <xf numFmtId="0" fontId="12" fillId="0" borderId="28" xfId="0" applyFont="1" applyBorder="1" applyAlignment="1">
      <alignment horizontal="center" vertical="center"/>
    </xf>
    <xf numFmtId="0" fontId="12" fillId="0" borderId="1" xfId="0" applyFont="1" applyBorder="1" applyAlignment="1">
      <alignment horizontal="center" vertical="center"/>
    </xf>
    <xf numFmtId="0" fontId="12" fillId="0" borderId="26" xfId="0" applyFont="1" applyBorder="1" applyAlignment="1">
      <alignment horizontal="left" vertical="center" wrapText="1"/>
    </xf>
    <xf numFmtId="0" fontId="12" fillId="0" borderId="3" xfId="0" applyFont="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4" borderId="27" xfId="0" applyFont="1" applyFill="1" applyBorder="1" applyAlignment="1">
      <alignment horizontal="center"/>
    </xf>
    <xf numFmtId="0" fontId="0" fillId="0" borderId="18" xfId="0" applyBorder="1" applyAlignment="1">
      <alignment horizontal="center" vertical="center" wrapText="1"/>
    </xf>
    <xf numFmtId="0" fontId="14"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1" fillId="4" borderId="52" xfId="0" applyFont="1" applyFill="1" applyBorder="1" applyAlignment="1">
      <alignment horizontal="center" vertical="center"/>
    </xf>
    <xf numFmtId="0" fontId="2" fillId="9" borderId="16" xfId="0" applyFont="1" applyFill="1" applyBorder="1" applyAlignment="1">
      <alignment horizontal="center" vertical="center"/>
    </xf>
    <xf numFmtId="0" fontId="2" fillId="9" borderId="17" xfId="0" applyFont="1" applyFill="1" applyBorder="1" applyAlignment="1">
      <alignment horizontal="center" vertical="center"/>
    </xf>
    <xf numFmtId="0" fontId="2" fillId="9" borderId="18" xfId="0" applyFont="1" applyFill="1" applyBorder="1" applyAlignment="1">
      <alignment horizontal="center" vertical="center"/>
    </xf>
    <xf numFmtId="0" fontId="2" fillId="0" borderId="27" xfId="0" applyFont="1" applyFill="1" applyBorder="1" applyAlignment="1">
      <alignment horizontal="center"/>
    </xf>
    <xf numFmtId="0" fontId="12" fillId="0" borderId="27" xfId="0" applyFont="1" applyBorder="1" applyAlignment="1">
      <alignment horizontal="left" vertical="center" wrapText="1"/>
    </xf>
    <xf numFmtId="0" fontId="2" fillId="4" borderId="27" xfId="0" applyFont="1" applyFill="1" applyBorder="1" applyAlignment="1">
      <alignment horizontal="center" vertical="center"/>
    </xf>
    <xf numFmtId="0" fontId="2" fillId="4" borderId="22" xfId="0" applyFont="1" applyFill="1" applyBorder="1" applyAlignment="1">
      <alignment horizontal="center"/>
    </xf>
    <xf numFmtId="0" fontId="0" fillId="0" borderId="43" xfId="0" applyFill="1" applyBorder="1" applyAlignment="1">
      <alignment horizontal="left" vertical="center" wrapText="1"/>
    </xf>
    <xf numFmtId="0" fontId="11" fillId="9" borderId="32" xfId="0" applyFont="1" applyFill="1" applyBorder="1" applyAlignment="1">
      <alignment horizontal="center" wrapText="1"/>
    </xf>
    <xf numFmtId="0" fontId="11" fillId="9" borderId="33" xfId="0" applyFont="1" applyFill="1" applyBorder="1" applyAlignment="1">
      <alignment horizontal="center" wrapText="1"/>
    </xf>
    <xf numFmtId="0" fontId="0" fillId="0" borderId="21"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14" fillId="0" borderId="25" xfId="0" applyFont="1" applyBorder="1" applyAlignment="1">
      <alignment horizontal="center" vertical="center"/>
    </xf>
    <xf numFmtId="0" fontId="15" fillId="0" borderId="0" xfId="0" applyFont="1" applyBorder="1" applyAlignment="1">
      <alignment horizontal="center" vertical="center"/>
    </xf>
    <xf numFmtId="0" fontId="15" fillId="0" borderId="57" xfId="0" applyFont="1" applyBorder="1" applyAlignment="1">
      <alignment horizontal="center" vertical="center"/>
    </xf>
    <xf numFmtId="0" fontId="0" fillId="0" borderId="1" xfId="0" applyBorder="1" applyAlignment="1">
      <alignment horizontal="left" wrapText="1"/>
    </xf>
    <xf numFmtId="0" fontId="0" fillId="0" borderId="1" xfId="0" applyFill="1" applyBorder="1" applyAlignment="1">
      <alignment horizontal="left" vertical="center" wrapText="1"/>
    </xf>
    <xf numFmtId="0" fontId="0" fillId="0" borderId="23"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23"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26"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46" xfId="0" applyBorder="1" applyAlignment="1">
      <alignment horizontal="left" wrapText="1"/>
    </xf>
    <xf numFmtId="0" fontId="0" fillId="0" borderId="35" xfId="0" applyBorder="1" applyAlignment="1">
      <alignment horizontal="left" wrapText="1"/>
    </xf>
    <xf numFmtId="0" fontId="0" fillId="0" borderId="1" xfId="0" applyBorder="1" applyAlignment="1">
      <alignment horizontal="center"/>
    </xf>
    <xf numFmtId="0" fontId="11" fillId="9" borderId="62" xfId="0" applyFont="1" applyFill="1" applyBorder="1" applyAlignment="1">
      <alignment horizontal="center" wrapText="1"/>
    </xf>
    <xf numFmtId="0" fontId="2" fillId="9" borderId="37" xfId="0" applyFont="1" applyFill="1" applyBorder="1" applyAlignment="1">
      <alignment horizontal="center"/>
    </xf>
    <xf numFmtId="0" fontId="2" fillId="9" borderId="38" xfId="0" applyFont="1" applyFill="1" applyBorder="1" applyAlignment="1">
      <alignment horizontal="center"/>
    </xf>
    <xf numFmtId="0" fontId="2" fillId="9" borderId="40" xfId="0" applyFont="1" applyFill="1" applyBorder="1" applyAlignment="1">
      <alignment horizontal="center"/>
    </xf>
    <xf numFmtId="0" fontId="1" fillId="3" borderId="43" xfId="0" applyFont="1" applyFill="1" applyBorder="1" applyAlignment="1">
      <alignment horizontal="center" vertical="center"/>
    </xf>
    <xf numFmtId="0" fontId="11" fillId="9" borderId="16" xfId="0" applyFont="1" applyFill="1" applyBorder="1" applyAlignment="1">
      <alignment horizontal="center" vertical="center"/>
    </xf>
    <xf numFmtId="0" fontId="11" fillId="9" borderId="17" xfId="0" applyFont="1" applyFill="1" applyBorder="1" applyAlignment="1">
      <alignment horizontal="center" vertical="center"/>
    </xf>
    <xf numFmtId="0" fontId="11" fillId="9" borderId="18" xfId="0" applyFont="1" applyFill="1" applyBorder="1" applyAlignment="1">
      <alignment horizontal="center" vertical="center"/>
    </xf>
    <xf numFmtId="0" fontId="8" fillId="0" borderId="18" xfId="0" applyFont="1" applyBorder="1" applyAlignment="1">
      <alignment horizontal="center" vertical="center"/>
    </xf>
    <xf numFmtId="0" fontId="11" fillId="9" borderId="16" xfId="0" applyFont="1" applyFill="1" applyBorder="1" applyAlignment="1">
      <alignment horizontal="center" wrapText="1"/>
    </xf>
    <xf numFmtId="0" fontId="11" fillId="9" borderId="17" xfId="0" applyFont="1" applyFill="1" applyBorder="1" applyAlignment="1">
      <alignment horizontal="center" wrapText="1"/>
    </xf>
    <xf numFmtId="0" fontId="0" fillId="0" borderId="32" xfId="0" applyBorder="1" applyAlignment="1">
      <alignment horizontal="left" wrapText="1"/>
    </xf>
    <xf numFmtId="0" fontId="0" fillId="0" borderId="33" xfId="0" applyBorder="1" applyAlignment="1">
      <alignment horizontal="left" wrapText="1"/>
    </xf>
    <xf numFmtId="0" fontId="0" fillId="0" borderId="34" xfId="0" applyBorder="1" applyAlignment="1">
      <alignment horizontal="left"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2" fillId="0" borderId="4" xfId="0" applyFont="1" applyBorder="1" applyAlignment="1">
      <alignment horizontal="right" vertical="center" wrapText="1"/>
    </xf>
    <xf numFmtId="0" fontId="7"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 fillId="3" borderId="48" xfId="0" applyFont="1" applyFill="1" applyBorder="1" applyAlignment="1">
      <alignment horizontal="center" wrapText="1"/>
    </xf>
    <xf numFmtId="0" fontId="1" fillId="3" borderId="49" xfId="0" applyFont="1" applyFill="1" applyBorder="1" applyAlignment="1">
      <alignment horizontal="center" wrapText="1"/>
    </xf>
    <xf numFmtId="0" fontId="1" fillId="3" borderId="52" xfId="0" applyFont="1" applyFill="1" applyBorder="1" applyAlignment="1">
      <alignment horizontal="center" wrapText="1"/>
    </xf>
    <xf numFmtId="0" fontId="2" fillId="0" borderId="37" xfId="0" applyFont="1" applyBorder="1" applyAlignment="1">
      <alignment horizontal="center"/>
    </xf>
    <xf numFmtId="0" fontId="2" fillId="0" borderId="38" xfId="0" applyFont="1" applyBorder="1" applyAlignment="1">
      <alignment horizontal="center"/>
    </xf>
    <xf numFmtId="0" fontId="0" fillId="0" borderId="38" xfId="0" applyBorder="1" applyAlignment="1">
      <alignment horizontal="center"/>
    </xf>
    <xf numFmtId="0" fontId="0" fillId="0" borderId="40" xfId="0" applyBorder="1" applyAlignment="1">
      <alignment horizontal="center"/>
    </xf>
    <xf numFmtId="0" fontId="0" fillId="0" borderId="35" xfId="0" applyBorder="1" applyAlignment="1">
      <alignment horizontal="center" vertical="center" wrapText="1"/>
    </xf>
    <xf numFmtId="0" fontId="0" fillId="0" borderId="47" xfId="0" applyBorder="1" applyAlignment="1">
      <alignment horizontal="center" wrapText="1"/>
    </xf>
    <xf numFmtId="0" fontId="0" fillId="0" borderId="34" xfId="0" applyBorder="1" applyAlignment="1">
      <alignment horizontal="center" wrapText="1"/>
    </xf>
    <xf numFmtId="0" fontId="0" fillId="0" borderId="56" xfId="0" applyBorder="1" applyAlignment="1">
      <alignment horizontal="center" wrapText="1"/>
    </xf>
    <xf numFmtId="0" fontId="0" fillId="0" borderId="53"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3" xfId="0" applyBorder="1" applyAlignment="1">
      <alignment horizontal="center" vertical="center" wrapText="1"/>
    </xf>
    <xf numFmtId="0" fontId="0" fillId="0" borderId="43" xfId="0" applyBorder="1" applyAlignment="1">
      <alignment horizontal="center" wrapText="1"/>
    </xf>
    <xf numFmtId="0" fontId="0" fillId="0" borderId="45" xfId="0" applyBorder="1" applyAlignment="1">
      <alignment horizontal="center" wrapText="1"/>
    </xf>
    <xf numFmtId="0" fontId="0" fillId="0" borderId="1" xfId="0" applyBorder="1" applyAlignment="1">
      <alignment horizontal="center" vertic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27" xfId="0" applyBorder="1" applyAlignment="1">
      <alignment horizontal="center" wrapText="1"/>
    </xf>
    <xf numFmtId="0" fontId="0" fillId="0" borderId="13" xfId="0" applyBorder="1" applyAlignment="1">
      <alignment horizontal="center" vertical="center" wrapText="1"/>
    </xf>
    <xf numFmtId="0" fontId="0" fillId="0" borderId="8" xfId="0" applyBorder="1" applyAlignment="1">
      <alignment horizontal="center" wrapText="1"/>
    </xf>
    <xf numFmtId="0" fontId="0" fillId="0" borderId="10" xfId="0" applyBorder="1" applyAlignment="1">
      <alignment horizontal="center" wrapText="1"/>
    </xf>
    <xf numFmtId="0" fontId="0" fillId="0" borderId="54" xfId="0" applyBorder="1" applyAlignment="1">
      <alignment horizontal="center" wrapText="1"/>
    </xf>
    <xf numFmtId="0" fontId="1" fillId="3" borderId="16" xfId="0" applyFont="1" applyFill="1" applyBorder="1" applyAlignment="1">
      <alignment horizontal="center" wrapText="1"/>
    </xf>
    <xf numFmtId="0" fontId="1" fillId="3" borderId="17" xfId="0" applyFont="1" applyFill="1" applyBorder="1" applyAlignment="1">
      <alignment horizontal="center" wrapText="1"/>
    </xf>
    <xf numFmtId="0" fontId="1" fillId="3" borderId="18" xfId="0" applyFont="1" applyFill="1" applyBorder="1" applyAlignment="1">
      <alignment horizontal="center" wrapText="1"/>
    </xf>
    <xf numFmtId="0" fontId="0" fillId="4" borderId="51" xfId="0" applyFill="1" applyBorder="1" applyAlignment="1">
      <alignment horizontal="center" wrapText="1"/>
    </xf>
    <xf numFmtId="0" fontId="0" fillId="4" borderId="50" xfId="0" applyFill="1" applyBorder="1" applyAlignment="1">
      <alignment horizontal="center" wrapText="1"/>
    </xf>
    <xf numFmtId="0" fontId="0" fillId="4" borderId="49" xfId="0" applyFill="1" applyBorder="1" applyAlignment="1">
      <alignment horizontal="center" wrapText="1"/>
    </xf>
    <xf numFmtId="0" fontId="0" fillId="4" borderId="52" xfId="0" applyFill="1" applyBorder="1" applyAlignment="1">
      <alignment horizontal="center" wrapText="1"/>
    </xf>
    <xf numFmtId="0" fontId="0" fillId="0" borderId="1" xfId="0" applyBorder="1" applyAlignment="1">
      <alignment horizontal="center" wrapText="1"/>
    </xf>
    <xf numFmtId="0" fontId="0" fillId="0" borderId="35" xfId="0" applyBorder="1" applyAlignment="1">
      <alignment horizontal="center" wrapText="1"/>
    </xf>
    <xf numFmtId="0" fontId="2" fillId="0" borderId="4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6" xfId="0" applyFont="1" applyBorder="1" applyAlignment="1">
      <alignment horizontal="center" vertical="center" wrapText="1"/>
    </xf>
    <xf numFmtId="0" fontId="2" fillId="4" borderId="14" xfId="0" applyFont="1" applyFill="1" applyBorder="1" applyAlignment="1">
      <alignment horizontal="center" wrapText="1"/>
    </xf>
    <xf numFmtId="0" fontId="1" fillId="3" borderId="37" xfId="0" applyFont="1" applyFill="1" applyBorder="1" applyAlignment="1">
      <alignment horizontal="center" wrapText="1"/>
    </xf>
    <xf numFmtId="0" fontId="1" fillId="3" borderId="38" xfId="0" applyFont="1" applyFill="1" applyBorder="1" applyAlignment="1">
      <alignment horizontal="center" wrapText="1"/>
    </xf>
    <xf numFmtId="0" fontId="1" fillId="3" borderId="39" xfId="0" applyFont="1" applyFill="1" applyBorder="1" applyAlignment="1">
      <alignment horizontal="center" wrapText="1"/>
    </xf>
    <xf numFmtId="0" fontId="1" fillId="3" borderId="40" xfId="0" applyFont="1" applyFill="1" applyBorder="1" applyAlignment="1">
      <alignment horizontal="center" wrapText="1"/>
    </xf>
    <xf numFmtId="0" fontId="17" fillId="0" borderId="42" xfId="0" applyFont="1" applyBorder="1" applyAlignment="1">
      <alignment horizontal="center" vertical="center"/>
    </xf>
    <xf numFmtId="0" fontId="17" fillId="0" borderId="30" xfId="0" applyFont="1" applyBorder="1" applyAlignment="1">
      <alignment horizontal="center" vertical="center"/>
    </xf>
    <xf numFmtId="0" fontId="17" fillId="0" borderId="46" xfId="0" applyFont="1" applyBorder="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25"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2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4" borderId="21" xfId="0" applyFont="1" applyFill="1" applyBorder="1" applyAlignment="1">
      <alignment horizontal="center"/>
    </xf>
    <xf numFmtId="0" fontId="0" fillId="0" borderId="23"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11" fillId="9" borderId="18" xfId="0" applyFont="1" applyFill="1" applyBorder="1" applyAlignment="1">
      <alignment horizontal="center" wrapText="1"/>
    </xf>
    <xf numFmtId="0" fontId="0" fillId="0" borderId="15" xfId="0" applyFill="1" applyBorder="1" applyAlignment="1">
      <alignment horizontal="left" vertical="center" wrapText="1"/>
    </xf>
    <xf numFmtId="0" fontId="11" fillId="9" borderId="37" xfId="0" applyFont="1" applyFill="1" applyBorder="1" applyAlignment="1">
      <alignment horizontal="center" wrapText="1"/>
    </xf>
    <xf numFmtId="0" fontId="11" fillId="9" borderId="38" xfId="0" applyFont="1" applyFill="1" applyBorder="1" applyAlignment="1">
      <alignment horizontal="center" wrapText="1"/>
    </xf>
    <xf numFmtId="0" fontId="0" fillId="0" borderId="31" xfId="0" applyFill="1" applyBorder="1" applyAlignment="1">
      <alignment horizontal="left" vertical="center" wrapText="1"/>
    </xf>
    <xf numFmtId="0" fontId="11" fillId="9" borderId="37" xfId="0" applyFont="1" applyFill="1" applyBorder="1" applyAlignment="1">
      <alignment horizontal="right" wrapText="1"/>
    </xf>
    <xf numFmtId="0" fontId="11" fillId="9" borderId="38" xfId="0" applyFont="1" applyFill="1" applyBorder="1" applyAlignment="1">
      <alignment horizontal="right" wrapText="1"/>
    </xf>
    <xf numFmtId="0" fontId="11" fillId="9" borderId="40" xfId="0" applyFont="1" applyFill="1" applyBorder="1" applyAlignment="1">
      <alignment horizontal="right" wrapText="1"/>
    </xf>
  </cellXfs>
  <cellStyles count="2">
    <cellStyle name="Monétaire" xfId="1" builtinId="4"/>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588857</xdr:rowOff>
    </xdr:to>
    <xdr:pic>
      <xdr:nvPicPr>
        <xdr:cNvPr id="2" name="Picture 2">
          <a:extLst>
            <a:ext uri="{FF2B5EF4-FFF2-40B4-BE49-F238E27FC236}">
              <a16:creationId xmlns:a16="http://schemas.microsoft.com/office/drawing/2014/main" id="{39853500-43D6-4C75-83EB-0CA1009862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3806" y="219808"/>
          <a:ext cx="876300" cy="559549"/>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747486</xdr:colOff>
      <xdr:row>1</xdr:row>
      <xdr:rowOff>74821</xdr:rowOff>
    </xdr:from>
    <xdr:to>
      <xdr:col>1</xdr:col>
      <xdr:colOff>1447799</xdr:colOff>
      <xdr:row>1</xdr:row>
      <xdr:rowOff>775134</xdr:rowOff>
    </xdr:to>
    <xdr:pic>
      <xdr:nvPicPr>
        <xdr:cNvPr id="2" name="Image 1">
          <a:extLst>
            <a:ext uri="{FF2B5EF4-FFF2-40B4-BE49-F238E27FC236}">
              <a16:creationId xmlns:a16="http://schemas.microsoft.com/office/drawing/2014/main" id="{8A33CF98-26ED-49FA-8E79-0474AB7C0B36}"/>
            </a:ext>
          </a:extLst>
        </xdr:cNvPr>
        <xdr:cNvPicPr>
          <a:picLocks noChangeAspect="1"/>
        </xdr:cNvPicPr>
      </xdr:nvPicPr>
      <xdr:blipFill>
        <a:blip xmlns:r="http://schemas.openxmlformats.org/officeDocument/2006/relationships" r:embed="rId1"/>
        <a:stretch>
          <a:fillRect/>
        </a:stretch>
      </xdr:blipFill>
      <xdr:spPr>
        <a:xfrm>
          <a:off x="928461" y="274846"/>
          <a:ext cx="700313" cy="700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592667</xdr:rowOff>
    </xdr:to>
    <xdr:pic>
      <xdr:nvPicPr>
        <xdr:cNvPr id="10" name="Picture 2">
          <a:extLst>
            <a:ext uri="{FF2B5EF4-FFF2-40B4-BE49-F238E27FC236}">
              <a16:creationId xmlns:a16="http://schemas.microsoft.com/office/drawing/2014/main" id="{3D309496-5676-40B8-9643-2DB5847ED3F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3806" y="219808"/>
          <a:ext cx="876300" cy="55954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592667</xdr:rowOff>
    </xdr:to>
    <xdr:pic>
      <xdr:nvPicPr>
        <xdr:cNvPr id="2" name="Picture 2">
          <a:extLst>
            <a:ext uri="{FF2B5EF4-FFF2-40B4-BE49-F238E27FC236}">
              <a16:creationId xmlns:a16="http://schemas.microsoft.com/office/drawing/2014/main" id="{F45094E5-384D-4693-B2FE-0CE28AA6E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666" y="219808"/>
          <a:ext cx="876300" cy="563359"/>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592667</xdr:rowOff>
    </xdr:to>
    <xdr:pic>
      <xdr:nvPicPr>
        <xdr:cNvPr id="2" name="Picture 2">
          <a:extLst>
            <a:ext uri="{FF2B5EF4-FFF2-40B4-BE49-F238E27FC236}">
              <a16:creationId xmlns:a16="http://schemas.microsoft.com/office/drawing/2014/main" id="{F45094E5-384D-4693-B2FE-0CE28AA6E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666" y="219808"/>
          <a:ext cx="876300" cy="56335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592667</xdr:rowOff>
    </xdr:to>
    <xdr:pic>
      <xdr:nvPicPr>
        <xdr:cNvPr id="2" name="Picture 2">
          <a:extLst>
            <a:ext uri="{FF2B5EF4-FFF2-40B4-BE49-F238E27FC236}">
              <a16:creationId xmlns:a16="http://schemas.microsoft.com/office/drawing/2014/main" id="{F45094E5-384D-4693-B2FE-0CE28AA6E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666" y="219808"/>
          <a:ext cx="876300" cy="563359"/>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592667</xdr:rowOff>
    </xdr:to>
    <xdr:pic>
      <xdr:nvPicPr>
        <xdr:cNvPr id="2" name="Picture 2">
          <a:extLst>
            <a:ext uri="{FF2B5EF4-FFF2-40B4-BE49-F238E27FC236}">
              <a16:creationId xmlns:a16="http://schemas.microsoft.com/office/drawing/2014/main" id="{F45094E5-384D-4693-B2FE-0CE28AA6E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666" y="219808"/>
          <a:ext cx="876300" cy="559549"/>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588857</xdr:rowOff>
    </xdr:to>
    <xdr:pic>
      <xdr:nvPicPr>
        <xdr:cNvPr id="2" name="Picture 2">
          <a:extLst>
            <a:ext uri="{FF2B5EF4-FFF2-40B4-BE49-F238E27FC236}">
              <a16:creationId xmlns:a16="http://schemas.microsoft.com/office/drawing/2014/main" id="{71A73855-13E9-4A2C-86D9-DCFA18301D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666" y="219808"/>
          <a:ext cx="876300" cy="559549"/>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416166</xdr:colOff>
      <xdr:row>1</xdr:row>
      <xdr:rowOff>29308</xdr:rowOff>
    </xdr:from>
    <xdr:to>
      <xdr:col>1</xdr:col>
      <xdr:colOff>1292466</xdr:colOff>
      <xdr:row>1</xdr:row>
      <xdr:rowOff>588857</xdr:rowOff>
    </xdr:to>
    <xdr:pic>
      <xdr:nvPicPr>
        <xdr:cNvPr id="2" name="Picture 2">
          <a:extLst>
            <a:ext uri="{FF2B5EF4-FFF2-40B4-BE49-F238E27FC236}">
              <a16:creationId xmlns:a16="http://schemas.microsoft.com/office/drawing/2014/main" id="{39853500-43D6-4C75-83EB-0CA1009862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8091" y="229333"/>
          <a:ext cx="876300" cy="559549"/>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22861</xdr:colOff>
      <xdr:row>1</xdr:row>
      <xdr:rowOff>15240</xdr:rowOff>
    </xdr:from>
    <xdr:to>
      <xdr:col>1</xdr:col>
      <xdr:colOff>899161</xdr:colOff>
      <xdr:row>1</xdr:row>
      <xdr:rowOff>590029</xdr:rowOff>
    </xdr:to>
    <xdr:pic>
      <xdr:nvPicPr>
        <xdr:cNvPr id="2" name="Picture 2">
          <a:extLst>
            <a:ext uri="{FF2B5EF4-FFF2-40B4-BE49-F238E27FC236}">
              <a16:creationId xmlns:a16="http://schemas.microsoft.com/office/drawing/2014/main" id="{B554662A-3E24-42B2-8C33-4A8CFDB885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1" y="205740"/>
          <a:ext cx="876300" cy="574789"/>
        </a:xfrm>
        <a:prstGeom prst="rect">
          <a:avLst/>
        </a:prstGeom>
        <a:noFill/>
        <a:ln>
          <a:noFill/>
        </a:ln>
      </xdr:spPr>
    </xdr:pic>
    <xdr:clientData/>
  </xdr:twoCellAnchor>
  <xdr:twoCellAnchor editAs="oneCell">
    <xdr:from>
      <xdr:col>1</xdr:col>
      <xdr:colOff>868680</xdr:colOff>
      <xdr:row>1</xdr:row>
      <xdr:rowOff>15240</xdr:rowOff>
    </xdr:from>
    <xdr:to>
      <xdr:col>2</xdr:col>
      <xdr:colOff>432864</xdr:colOff>
      <xdr:row>1</xdr:row>
      <xdr:rowOff>576121</xdr:rowOff>
    </xdr:to>
    <xdr:pic>
      <xdr:nvPicPr>
        <xdr:cNvPr id="3" name="Image 2">
          <a:extLst>
            <a:ext uri="{FF2B5EF4-FFF2-40B4-BE49-F238E27FC236}">
              <a16:creationId xmlns:a16="http://schemas.microsoft.com/office/drawing/2014/main" id="{06403AD8-4352-40DB-85AD-06994EFE4A70}"/>
            </a:ext>
          </a:extLst>
        </xdr:cNvPr>
        <xdr:cNvPicPr>
          <a:picLocks noChangeAspect="1"/>
        </xdr:cNvPicPr>
      </xdr:nvPicPr>
      <xdr:blipFill>
        <a:blip xmlns:r="http://schemas.openxmlformats.org/officeDocument/2006/relationships" r:embed="rId2"/>
        <a:stretch>
          <a:fillRect/>
        </a:stretch>
      </xdr:blipFill>
      <xdr:spPr>
        <a:xfrm>
          <a:off x="1074420" y="205740"/>
          <a:ext cx="554784" cy="5608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6"/>
  <sheetViews>
    <sheetView topLeftCell="A2" zoomScale="110" zoomScaleNormal="110" workbookViewId="0">
      <pane ySplit="3" topLeftCell="A5" activePane="bottomLeft" state="frozen"/>
      <selection activeCell="A2" sqref="A2"/>
      <selection pane="bottomLeft" activeCell="C2" sqref="C2:K2"/>
    </sheetView>
  </sheetViews>
  <sheetFormatPr baseColWidth="10" defaultRowHeight="14.5"/>
  <cols>
    <col min="1" max="1" width="2.453125" customWidth="1"/>
    <col min="2" max="2" width="24.54296875" customWidth="1"/>
    <col min="3" max="4" width="15.26953125" customWidth="1"/>
    <col min="7" max="7" width="15.7265625" customWidth="1"/>
    <col min="8" max="9" width="11.54296875" customWidth="1"/>
    <col min="10" max="10" width="11.54296875" style="5"/>
    <col min="11" max="11" width="13.1796875" customWidth="1"/>
  </cols>
  <sheetData>
    <row r="1" spans="2:12" ht="15" thickBot="1"/>
    <row r="2" spans="2:12" ht="49.9" customHeight="1" thickBot="1">
      <c r="B2" s="26"/>
      <c r="C2" s="275" t="s">
        <v>157</v>
      </c>
      <c r="D2" s="275"/>
      <c r="E2" s="275"/>
      <c r="F2" s="275"/>
      <c r="G2" s="275"/>
      <c r="H2" s="275"/>
      <c r="I2" s="275"/>
      <c r="J2" s="275"/>
      <c r="K2" s="275"/>
    </row>
    <row r="3" spans="2:12" ht="15" customHeight="1" thickBot="1">
      <c r="B3" s="9"/>
      <c r="C3" s="9"/>
      <c r="D3" s="9"/>
      <c r="E3" s="48"/>
      <c r="F3" s="48"/>
      <c r="G3" s="48"/>
      <c r="H3" s="45"/>
      <c r="I3" s="45"/>
      <c r="J3" s="49"/>
      <c r="K3" s="45"/>
    </row>
    <row r="4" spans="2:12" s="3" customFormat="1" ht="29.5" thickBot="1">
      <c r="B4" s="276" t="s">
        <v>0</v>
      </c>
      <c r="C4" s="277"/>
      <c r="D4" s="278"/>
      <c r="E4" s="12" t="s">
        <v>1</v>
      </c>
      <c r="F4" s="14" t="s">
        <v>2</v>
      </c>
      <c r="G4" s="58" t="s">
        <v>86</v>
      </c>
      <c r="H4" s="13" t="s">
        <v>87</v>
      </c>
      <c r="I4" s="58" t="s">
        <v>88</v>
      </c>
      <c r="J4" s="14" t="s">
        <v>94</v>
      </c>
      <c r="K4" s="14" t="s">
        <v>93</v>
      </c>
    </row>
    <row r="5" spans="2:12" ht="29.5" customHeight="1" thickBot="1">
      <c r="B5" s="279" t="s">
        <v>56</v>
      </c>
      <c r="C5" s="280"/>
      <c r="D5" s="280"/>
      <c r="E5" s="280"/>
      <c r="F5" s="280"/>
      <c r="G5" s="280"/>
      <c r="H5" s="280"/>
      <c r="I5" s="280"/>
      <c r="J5" s="280"/>
      <c r="K5" s="280"/>
    </row>
    <row r="6" spans="2:12" ht="29.5" customHeight="1" thickBot="1">
      <c r="B6" s="287" t="s">
        <v>91</v>
      </c>
      <c r="C6" s="288"/>
      <c r="D6" s="288"/>
      <c r="E6" s="288"/>
      <c r="F6" s="288"/>
      <c r="G6" s="288"/>
      <c r="H6" s="288"/>
      <c r="I6" s="288"/>
      <c r="J6" s="288"/>
      <c r="K6" s="288"/>
    </row>
    <row r="7" spans="2:12" ht="15" thickBot="1">
      <c r="B7" s="289" t="s">
        <v>92</v>
      </c>
      <c r="C7" s="290"/>
      <c r="D7" s="290"/>
      <c r="E7" s="59">
        <v>2</v>
      </c>
      <c r="F7" s="59" t="s">
        <v>5</v>
      </c>
      <c r="G7" s="59">
        <v>1.5</v>
      </c>
      <c r="H7" s="59">
        <v>50</v>
      </c>
      <c r="I7" s="59">
        <f>G7*H7</f>
        <v>75</v>
      </c>
      <c r="J7" s="64">
        <v>4</v>
      </c>
      <c r="K7" s="59">
        <f>I7*J7</f>
        <v>300</v>
      </c>
      <c r="L7" s="68"/>
    </row>
    <row r="8" spans="2:12" ht="39" customHeight="1">
      <c r="B8" s="291" t="s">
        <v>95</v>
      </c>
      <c r="C8" s="292"/>
      <c r="D8" s="292"/>
      <c r="E8" s="292"/>
      <c r="F8" s="292"/>
      <c r="G8" s="292"/>
      <c r="H8" s="292"/>
      <c r="I8" s="292"/>
      <c r="J8" s="292"/>
      <c r="K8" s="292"/>
    </row>
    <row r="9" spans="2:12" s="3" customFormat="1">
      <c r="B9" s="281" t="s">
        <v>12</v>
      </c>
      <c r="C9" s="282"/>
      <c r="D9" s="282"/>
      <c r="E9" s="282"/>
      <c r="F9" s="282"/>
      <c r="G9" s="282"/>
      <c r="H9" s="282"/>
      <c r="I9" s="282"/>
      <c r="J9" s="282"/>
      <c r="K9" s="282"/>
    </row>
    <row r="10" spans="2:12" ht="16.5">
      <c r="B10" s="283" t="s">
        <v>103</v>
      </c>
      <c r="C10" s="284"/>
      <c r="D10" s="285"/>
      <c r="E10" s="60">
        <v>1</v>
      </c>
      <c r="F10" s="4" t="s">
        <v>64</v>
      </c>
      <c r="G10" s="47"/>
      <c r="H10" s="61"/>
      <c r="I10" s="61"/>
      <c r="J10" s="64">
        <v>9</v>
      </c>
      <c r="K10" s="62"/>
    </row>
    <row r="11" spans="2:12" ht="16.5">
      <c r="B11" s="283"/>
      <c r="C11" s="284"/>
      <c r="D11" s="285"/>
      <c r="E11" s="2">
        <v>2</v>
      </c>
      <c r="F11" s="4" t="s">
        <v>64</v>
      </c>
      <c r="G11" s="47"/>
      <c r="H11" s="6"/>
      <c r="I11" s="6"/>
      <c r="J11" s="64">
        <v>7</v>
      </c>
      <c r="K11" s="29"/>
    </row>
    <row r="12" spans="2:12" ht="16.5">
      <c r="B12" s="286"/>
      <c r="C12" s="284"/>
      <c r="D12" s="285"/>
      <c r="E12" s="42">
        <v>3</v>
      </c>
      <c r="F12" s="51" t="s">
        <v>64</v>
      </c>
      <c r="G12" s="51"/>
      <c r="H12" s="69"/>
      <c r="I12" s="69"/>
      <c r="J12" s="64">
        <v>6</v>
      </c>
      <c r="K12" s="43"/>
    </row>
    <row r="13" spans="2:12" ht="16.5">
      <c r="B13" s="269" t="s">
        <v>104</v>
      </c>
      <c r="C13" s="270"/>
      <c r="D13" s="271"/>
      <c r="E13" s="42">
        <v>1</v>
      </c>
      <c r="F13" s="4" t="s">
        <v>101</v>
      </c>
      <c r="G13" s="1"/>
      <c r="H13" s="1"/>
      <c r="I13" s="1"/>
      <c r="J13" s="64">
        <v>3</v>
      </c>
      <c r="K13" s="1"/>
    </row>
    <row r="14" spans="2:12" ht="16.5">
      <c r="B14" s="283"/>
      <c r="C14" s="284"/>
      <c r="D14" s="285"/>
      <c r="E14" s="42">
        <v>2</v>
      </c>
      <c r="F14" s="4" t="s">
        <v>101</v>
      </c>
      <c r="G14" s="1"/>
      <c r="H14" s="1"/>
      <c r="I14" s="1"/>
      <c r="J14" s="64">
        <v>2</v>
      </c>
      <c r="K14" s="1"/>
    </row>
    <row r="15" spans="2:12" ht="16.5">
      <c r="B15" s="286"/>
      <c r="C15" s="293"/>
      <c r="D15" s="294"/>
      <c r="E15" s="2">
        <v>3</v>
      </c>
      <c r="F15" s="4" t="s">
        <v>101</v>
      </c>
      <c r="G15" s="1"/>
      <c r="H15" s="1"/>
      <c r="I15" s="1"/>
      <c r="J15" s="64">
        <v>1</v>
      </c>
      <c r="K15" s="1"/>
    </row>
    <row r="16" spans="2:12">
      <c r="B16" s="243" t="s">
        <v>15</v>
      </c>
      <c r="C16" s="248"/>
      <c r="D16" s="248"/>
      <c r="E16" s="248"/>
      <c r="F16" s="248"/>
      <c r="G16" s="248"/>
      <c r="H16" s="248"/>
      <c r="I16" s="248"/>
      <c r="J16" s="248"/>
      <c r="K16" s="248"/>
    </row>
    <row r="17" spans="2:11">
      <c r="B17" s="10"/>
      <c r="C17" s="8" t="s">
        <v>25</v>
      </c>
      <c r="D17" s="8" t="s">
        <v>26</v>
      </c>
      <c r="E17" s="249"/>
      <c r="F17" s="250"/>
      <c r="G17" s="250"/>
      <c r="H17" s="250"/>
      <c r="I17" s="250"/>
      <c r="J17" s="250"/>
      <c r="K17" s="250"/>
    </row>
    <row r="18" spans="2:11">
      <c r="B18" s="251" t="s">
        <v>89</v>
      </c>
      <c r="C18" s="254" t="s">
        <v>20</v>
      </c>
      <c r="D18" s="2" t="s">
        <v>27</v>
      </c>
      <c r="E18" s="254">
        <v>1</v>
      </c>
      <c r="F18" s="46" t="s">
        <v>5</v>
      </c>
      <c r="G18" s="46"/>
      <c r="H18" s="2"/>
      <c r="I18" s="2"/>
      <c r="J18" s="64">
        <v>2</v>
      </c>
      <c r="K18" s="29"/>
    </row>
    <row r="19" spans="2:11">
      <c r="B19" s="252"/>
      <c r="C19" s="255"/>
      <c r="D19" s="2" t="s">
        <v>24</v>
      </c>
      <c r="E19" s="255"/>
      <c r="F19" s="46" t="s">
        <v>5</v>
      </c>
      <c r="G19" s="46"/>
      <c r="H19" s="2"/>
      <c r="I19" s="2"/>
      <c r="J19" s="64">
        <v>2</v>
      </c>
      <c r="K19" s="29"/>
    </row>
    <row r="20" spans="2:11">
      <c r="B20" s="252"/>
      <c r="C20" s="255"/>
      <c r="D20" s="2" t="s">
        <v>22</v>
      </c>
      <c r="E20" s="255"/>
      <c r="F20" s="46" t="s">
        <v>5</v>
      </c>
      <c r="G20" s="46"/>
      <c r="H20" s="2"/>
      <c r="I20" s="2"/>
      <c r="J20" s="64">
        <v>2</v>
      </c>
      <c r="K20" s="29"/>
    </row>
    <row r="21" spans="2:11">
      <c r="B21" s="252"/>
      <c r="C21" s="256"/>
      <c r="D21" s="2" t="s">
        <v>23</v>
      </c>
      <c r="E21" s="255"/>
      <c r="F21" s="46" t="s">
        <v>5</v>
      </c>
      <c r="G21" s="46"/>
      <c r="H21" s="2"/>
      <c r="I21" s="2"/>
      <c r="J21" s="64">
        <v>2</v>
      </c>
      <c r="K21" s="29"/>
    </row>
    <row r="22" spans="2:11">
      <c r="B22" s="252"/>
      <c r="C22" s="254" t="s">
        <v>21</v>
      </c>
      <c r="D22" s="2" t="s">
        <v>27</v>
      </c>
      <c r="E22" s="255"/>
      <c r="F22" s="46" t="s">
        <v>5</v>
      </c>
      <c r="G22" s="46"/>
      <c r="H22" s="2"/>
      <c r="I22" s="2"/>
      <c r="J22" s="64">
        <v>2</v>
      </c>
      <c r="K22" s="29"/>
    </row>
    <row r="23" spans="2:11">
      <c r="B23" s="252"/>
      <c r="C23" s="255"/>
      <c r="D23" s="2" t="s">
        <v>24</v>
      </c>
      <c r="E23" s="255"/>
      <c r="F23" s="46" t="s">
        <v>5</v>
      </c>
      <c r="G23" s="46"/>
      <c r="H23" s="2"/>
      <c r="I23" s="2"/>
      <c r="J23" s="64">
        <v>2</v>
      </c>
      <c r="K23" s="29"/>
    </row>
    <row r="24" spans="2:11">
      <c r="B24" s="252"/>
      <c r="C24" s="255"/>
      <c r="D24" s="2" t="s">
        <v>22</v>
      </c>
      <c r="E24" s="255"/>
      <c r="F24" s="46" t="s">
        <v>5</v>
      </c>
      <c r="G24" s="46"/>
      <c r="H24" s="2"/>
      <c r="I24" s="2"/>
      <c r="J24" s="64">
        <v>2</v>
      </c>
      <c r="K24" s="29"/>
    </row>
    <row r="25" spans="2:11">
      <c r="B25" s="252"/>
      <c r="C25" s="256"/>
      <c r="D25" s="2" t="s">
        <v>23</v>
      </c>
      <c r="E25" s="256"/>
      <c r="F25" s="46" t="s">
        <v>5</v>
      </c>
      <c r="G25" s="46"/>
      <c r="H25" s="2"/>
      <c r="I25" s="2"/>
      <c r="J25" s="64">
        <v>2</v>
      </c>
      <c r="K25" s="29"/>
    </row>
    <row r="26" spans="2:11">
      <c r="B26" s="252"/>
      <c r="C26" s="254" t="s">
        <v>20</v>
      </c>
      <c r="D26" s="2" t="s">
        <v>27</v>
      </c>
      <c r="E26" s="254">
        <v>2</v>
      </c>
      <c r="F26" s="46" t="s">
        <v>5</v>
      </c>
      <c r="G26" s="46"/>
      <c r="H26" s="2"/>
      <c r="I26" s="2"/>
      <c r="J26" s="64">
        <v>1</v>
      </c>
      <c r="K26" s="29"/>
    </row>
    <row r="27" spans="2:11">
      <c r="B27" s="252"/>
      <c r="C27" s="255"/>
      <c r="D27" s="2" t="s">
        <v>24</v>
      </c>
      <c r="E27" s="255"/>
      <c r="F27" s="46" t="s">
        <v>5</v>
      </c>
      <c r="G27" s="46"/>
      <c r="H27" s="2"/>
      <c r="I27" s="2"/>
      <c r="J27" s="64">
        <v>1</v>
      </c>
      <c r="K27" s="29"/>
    </row>
    <row r="28" spans="2:11">
      <c r="B28" s="252"/>
      <c r="C28" s="255"/>
      <c r="D28" s="2" t="s">
        <v>22</v>
      </c>
      <c r="E28" s="255"/>
      <c r="F28" s="46" t="s">
        <v>5</v>
      </c>
      <c r="G28" s="46"/>
      <c r="H28" s="2"/>
      <c r="I28" s="2"/>
      <c r="J28" s="64">
        <v>1</v>
      </c>
      <c r="K28" s="29"/>
    </row>
    <row r="29" spans="2:11">
      <c r="B29" s="252"/>
      <c r="C29" s="256"/>
      <c r="D29" s="2" t="s">
        <v>23</v>
      </c>
      <c r="E29" s="255"/>
      <c r="F29" s="46" t="s">
        <v>5</v>
      </c>
      <c r="G29" s="46"/>
      <c r="H29" s="2"/>
      <c r="I29" s="2"/>
      <c r="J29" s="64">
        <v>1</v>
      </c>
      <c r="K29" s="29"/>
    </row>
    <row r="30" spans="2:11">
      <c r="B30" s="252"/>
      <c r="C30" s="254" t="s">
        <v>21</v>
      </c>
      <c r="D30" s="2" t="s">
        <v>27</v>
      </c>
      <c r="E30" s="255"/>
      <c r="F30" s="46" t="s">
        <v>5</v>
      </c>
      <c r="G30" s="46"/>
      <c r="H30" s="2"/>
      <c r="I30" s="2"/>
      <c r="J30" s="64">
        <v>1</v>
      </c>
      <c r="K30" s="29"/>
    </row>
    <row r="31" spans="2:11">
      <c r="B31" s="252"/>
      <c r="C31" s="255"/>
      <c r="D31" s="2" t="s">
        <v>24</v>
      </c>
      <c r="E31" s="255"/>
      <c r="F31" s="46" t="s">
        <v>5</v>
      </c>
      <c r="G31" s="46"/>
      <c r="H31" s="2"/>
      <c r="I31" s="2"/>
      <c r="J31" s="64">
        <v>1</v>
      </c>
      <c r="K31" s="29"/>
    </row>
    <row r="32" spans="2:11">
      <c r="B32" s="252"/>
      <c r="C32" s="255"/>
      <c r="D32" s="2" t="s">
        <v>22</v>
      </c>
      <c r="E32" s="255"/>
      <c r="F32" s="46" t="s">
        <v>5</v>
      </c>
      <c r="G32" s="46"/>
      <c r="H32" s="2"/>
      <c r="I32" s="2"/>
      <c r="J32" s="64">
        <v>1</v>
      </c>
      <c r="K32" s="29"/>
    </row>
    <row r="33" spans="2:11">
      <c r="B33" s="253"/>
      <c r="C33" s="256"/>
      <c r="D33" s="2" t="s">
        <v>23</v>
      </c>
      <c r="E33" s="256"/>
      <c r="F33" s="46" t="s">
        <v>5</v>
      </c>
      <c r="G33" s="46"/>
      <c r="H33" s="2"/>
      <c r="I33" s="2"/>
      <c r="J33" s="64">
        <v>1</v>
      </c>
      <c r="K33" s="29"/>
    </row>
    <row r="34" spans="2:11">
      <c r="B34" s="243" t="s">
        <v>81</v>
      </c>
      <c r="C34" s="244"/>
      <c r="D34" s="244"/>
      <c r="E34" s="244"/>
      <c r="F34" s="244"/>
      <c r="G34" s="244"/>
      <c r="H34" s="244"/>
      <c r="I34" s="244"/>
      <c r="J34" s="244"/>
      <c r="K34" s="244"/>
    </row>
    <row r="35" spans="2:11" ht="16.5">
      <c r="B35" s="283" t="s">
        <v>90</v>
      </c>
      <c r="C35" s="284"/>
      <c r="D35" s="285"/>
      <c r="E35" s="60">
        <v>1</v>
      </c>
      <c r="F35" s="52" t="s">
        <v>64</v>
      </c>
      <c r="G35" s="47"/>
      <c r="H35" s="61"/>
      <c r="I35" s="61"/>
      <c r="J35" s="64">
        <v>3</v>
      </c>
      <c r="K35" s="62"/>
    </row>
    <row r="36" spans="2:11" ht="16.5">
      <c r="B36" s="283"/>
      <c r="C36" s="284"/>
      <c r="D36" s="285"/>
      <c r="E36" s="2">
        <v>2</v>
      </c>
      <c r="F36" s="52" t="s">
        <v>64</v>
      </c>
      <c r="G36" s="47"/>
      <c r="H36" s="6"/>
      <c r="I36" s="6"/>
      <c r="J36" s="64">
        <v>2</v>
      </c>
      <c r="K36" s="29"/>
    </row>
    <row r="37" spans="2:11" ht="16.5">
      <c r="B37" s="286"/>
      <c r="C37" s="293"/>
      <c r="D37" s="294"/>
      <c r="E37" s="2">
        <v>3</v>
      </c>
      <c r="F37" s="52" t="s">
        <v>64</v>
      </c>
      <c r="G37" s="47"/>
      <c r="H37" s="6"/>
      <c r="I37" s="6"/>
      <c r="J37" s="64">
        <v>1</v>
      </c>
      <c r="K37" s="29"/>
    </row>
    <row r="38" spans="2:11">
      <c r="B38" s="243" t="s">
        <v>82</v>
      </c>
      <c r="C38" s="244"/>
      <c r="D38" s="244"/>
      <c r="E38" s="244"/>
      <c r="F38" s="244"/>
      <c r="G38" s="244"/>
      <c r="H38" s="244"/>
      <c r="I38" s="244"/>
      <c r="J38" s="244"/>
      <c r="K38" s="244"/>
    </row>
    <row r="39" spans="2:11">
      <c r="B39" s="245" t="s">
        <v>6</v>
      </c>
      <c r="C39" s="246"/>
      <c r="D39" s="247"/>
      <c r="E39" s="44"/>
      <c r="F39" s="54" t="s">
        <v>57</v>
      </c>
      <c r="G39" s="29"/>
      <c r="H39" s="29"/>
      <c r="I39" s="29"/>
      <c r="J39" s="67"/>
      <c r="K39" s="29"/>
    </row>
    <row r="40" spans="2:11">
      <c r="B40" s="245" t="s">
        <v>97</v>
      </c>
      <c r="C40" s="246"/>
      <c r="D40" s="247"/>
      <c r="E40" s="44"/>
      <c r="F40" s="54" t="s">
        <v>57</v>
      </c>
      <c r="G40" s="29"/>
      <c r="H40" s="29"/>
      <c r="I40" s="29"/>
      <c r="J40" s="67"/>
      <c r="K40" s="29"/>
    </row>
    <row r="41" spans="2:11">
      <c r="B41" s="243" t="s">
        <v>14</v>
      </c>
      <c r="C41" s="244"/>
      <c r="D41" s="244"/>
      <c r="E41" s="244"/>
      <c r="F41" s="244"/>
      <c r="G41" s="244"/>
      <c r="H41" s="244"/>
      <c r="I41" s="244"/>
      <c r="J41" s="244"/>
      <c r="K41" s="244"/>
    </row>
    <row r="42" spans="2:11">
      <c r="B42" s="295" t="s">
        <v>83</v>
      </c>
      <c r="C42" s="296"/>
      <c r="D42" s="297"/>
      <c r="E42" s="57"/>
      <c r="F42" s="57"/>
      <c r="G42" s="57"/>
      <c r="H42" s="57"/>
      <c r="I42" s="57"/>
      <c r="J42" s="63"/>
      <c r="K42" s="56"/>
    </row>
    <row r="43" spans="2:11">
      <c r="B43" s="243" t="s">
        <v>16</v>
      </c>
      <c r="C43" s="244"/>
      <c r="D43" s="244"/>
      <c r="E43" s="244"/>
      <c r="F43" s="244"/>
      <c r="G43" s="244"/>
      <c r="H43" s="244"/>
      <c r="I43" s="244"/>
      <c r="J43" s="244"/>
      <c r="K43" s="244"/>
    </row>
    <row r="44" spans="2:11">
      <c r="B44" s="245" t="s">
        <v>7</v>
      </c>
      <c r="C44" s="246"/>
      <c r="D44" s="247"/>
      <c r="E44" s="44"/>
      <c r="F44" s="54" t="s">
        <v>57</v>
      </c>
      <c r="G44" s="29"/>
      <c r="H44" s="29"/>
      <c r="I44" s="29"/>
      <c r="J44" s="64">
        <v>1</v>
      </c>
      <c r="K44" s="29"/>
    </row>
    <row r="45" spans="2:11">
      <c r="B45" s="243" t="s">
        <v>8</v>
      </c>
      <c r="C45" s="244"/>
      <c r="D45" s="244"/>
      <c r="E45" s="244"/>
      <c r="F45" s="244"/>
      <c r="G45" s="244"/>
      <c r="H45" s="244"/>
      <c r="I45" s="244"/>
      <c r="J45" s="244"/>
      <c r="K45" s="244"/>
    </row>
    <row r="46" spans="2:11">
      <c r="B46" s="272" t="s">
        <v>8</v>
      </c>
      <c r="C46" s="273"/>
      <c r="D46" s="274"/>
      <c r="E46" s="44"/>
      <c r="F46" s="54" t="s">
        <v>57</v>
      </c>
      <c r="G46" s="29"/>
      <c r="H46" s="29"/>
      <c r="I46" s="29"/>
      <c r="J46" s="64">
        <v>4</v>
      </c>
      <c r="K46" s="29"/>
    </row>
    <row r="47" spans="2:11">
      <c r="B47" s="243" t="s">
        <v>84</v>
      </c>
      <c r="C47" s="244"/>
      <c r="D47" s="244"/>
      <c r="E47" s="244"/>
      <c r="F47" s="244"/>
      <c r="G47" s="244"/>
      <c r="H47" s="244"/>
      <c r="I47" s="244"/>
      <c r="J47" s="244"/>
      <c r="K47" s="244"/>
    </row>
    <row r="48" spans="2:11">
      <c r="B48" s="245" t="s">
        <v>85</v>
      </c>
      <c r="C48" s="246"/>
      <c r="D48" s="247"/>
      <c r="E48" s="44"/>
      <c r="F48" s="29"/>
      <c r="G48" s="29"/>
      <c r="H48" s="29"/>
      <c r="I48" s="29"/>
      <c r="J48" s="64">
        <v>2</v>
      </c>
      <c r="K48" s="29"/>
    </row>
    <row r="49" spans="2:11">
      <c r="B49" s="243" t="s">
        <v>80</v>
      </c>
      <c r="C49" s="244"/>
      <c r="D49" s="244"/>
      <c r="E49" s="244"/>
      <c r="F49" s="244"/>
      <c r="G49" s="244"/>
      <c r="H49" s="244"/>
      <c r="I49" s="244"/>
      <c r="J49" s="244"/>
      <c r="K49" s="244"/>
    </row>
    <row r="50" spans="2:11" ht="14.5" customHeight="1">
      <c r="B50" s="269" t="s">
        <v>80</v>
      </c>
      <c r="C50" s="270"/>
      <c r="D50" s="271"/>
      <c r="E50" s="34"/>
      <c r="F50" s="2" t="s">
        <v>57</v>
      </c>
      <c r="G50" s="2"/>
      <c r="H50" s="2"/>
      <c r="I50" s="2"/>
      <c r="J50" s="4"/>
      <c r="K50" s="29"/>
    </row>
    <row r="51" spans="2:11" ht="29.5" customHeight="1" thickBot="1">
      <c r="B51" s="257" t="s">
        <v>98</v>
      </c>
      <c r="C51" s="258"/>
      <c r="D51" s="258"/>
      <c r="E51" s="258"/>
      <c r="F51" s="258"/>
      <c r="G51" s="258"/>
      <c r="H51" s="258"/>
      <c r="I51" s="258"/>
      <c r="J51" s="258"/>
      <c r="K51" s="258"/>
    </row>
    <row r="52" spans="2:11" s="28" customFormat="1" ht="54.65" customHeight="1">
      <c r="B52" s="266" t="s">
        <v>58</v>
      </c>
      <c r="C52" s="267"/>
      <c r="D52" s="267"/>
      <c r="E52" s="65"/>
      <c r="F52" s="30" t="s">
        <v>101</v>
      </c>
      <c r="G52" s="33"/>
      <c r="H52" s="33"/>
      <c r="I52" s="33"/>
      <c r="J52" s="65"/>
      <c r="K52" s="33"/>
    </row>
    <row r="53" spans="2:11" ht="16.5">
      <c r="B53" s="263" t="s">
        <v>10</v>
      </c>
      <c r="C53" s="264"/>
      <c r="D53" s="264"/>
      <c r="E53" s="34"/>
      <c r="F53" s="4" t="s">
        <v>64</v>
      </c>
      <c r="G53" s="1"/>
      <c r="H53" s="1"/>
      <c r="I53" s="1"/>
      <c r="J53" s="66"/>
      <c r="K53" s="1"/>
    </row>
    <row r="54" spans="2:11" ht="16.5">
      <c r="B54" s="263" t="s">
        <v>63</v>
      </c>
      <c r="C54" s="264"/>
      <c r="D54" s="264"/>
      <c r="E54" s="34"/>
      <c r="F54" s="4" t="s">
        <v>64</v>
      </c>
      <c r="G54" s="1"/>
      <c r="H54" s="1"/>
      <c r="I54" s="1"/>
      <c r="J54" s="66"/>
      <c r="K54" s="1"/>
    </row>
    <row r="55" spans="2:11" s="28" customFormat="1" ht="16.5">
      <c r="B55" s="261" t="s">
        <v>59</v>
      </c>
      <c r="C55" s="262"/>
      <c r="D55" s="262"/>
      <c r="E55" s="66"/>
      <c r="F55" s="4" t="s">
        <v>101</v>
      </c>
      <c r="G55" s="32"/>
      <c r="H55" s="32"/>
      <c r="I55" s="32"/>
      <c r="J55" s="66"/>
      <c r="K55" s="32"/>
    </row>
    <row r="56" spans="2:11" s="28" customFormat="1" ht="25.15" customHeight="1">
      <c r="B56" s="268" t="s">
        <v>60</v>
      </c>
      <c r="C56" s="262"/>
      <c r="D56" s="262"/>
      <c r="E56" s="66"/>
      <c r="F56" s="7" t="s">
        <v>5</v>
      </c>
      <c r="G56" s="32"/>
      <c r="H56" s="32"/>
      <c r="I56" s="32"/>
      <c r="J56" s="66"/>
      <c r="K56" s="32"/>
    </row>
    <row r="57" spans="2:11" s="28" customFormat="1" ht="38.5" customHeight="1">
      <c r="B57" s="268" t="s">
        <v>96</v>
      </c>
      <c r="C57" s="262"/>
      <c r="D57" s="262"/>
      <c r="E57" s="66"/>
      <c r="F57" s="4" t="s">
        <v>64</v>
      </c>
      <c r="G57" s="32"/>
      <c r="H57" s="32"/>
      <c r="I57" s="32"/>
      <c r="J57" s="66"/>
      <c r="K57" s="32"/>
    </row>
    <row r="58" spans="2:11" s="28" customFormat="1" ht="42.65" customHeight="1">
      <c r="B58" s="268" t="s">
        <v>61</v>
      </c>
      <c r="C58" s="262"/>
      <c r="D58" s="262"/>
      <c r="E58" s="66"/>
      <c r="F58" s="4" t="s">
        <v>64</v>
      </c>
      <c r="G58" s="32"/>
      <c r="H58" s="32"/>
      <c r="I58" s="32"/>
      <c r="J58" s="66"/>
      <c r="K58" s="32"/>
    </row>
    <row r="59" spans="2:11" s="28" customFormat="1" ht="16.5">
      <c r="B59" s="261" t="s">
        <v>62</v>
      </c>
      <c r="C59" s="262"/>
      <c r="D59" s="262"/>
      <c r="E59" s="66"/>
      <c r="F59" s="4" t="s">
        <v>64</v>
      </c>
      <c r="G59" s="32"/>
      <c r="H59" s="32"/>
      <c r="I59" s="32"/>
      <c r="J59" s="66"/>
      <c r="K59" s="32"/>
    </row>
    <row r="60" spans="2:11" s="28" customFormat="1">
      <c r="B60" s="261" t="s">
        <v>102</v>
      </c>
      <c r="C60" s="262"/>
      <c r="D60" s="262"/>
      <c r="E60" s="66"/>
      <c r="F60" s="7"/>
      <c r="G60" s="32"/>
      <c r="H60" s="32"/>
      <c r="I60" s="32"/>
      <c r="J60" s="66"/>
      <c r="K60" s="32"/>
    </row>
    <row r="61" spans="2:11" s="28" customFormat="1">
      <c r="B61" s="261" t="s">
        <v>97</v>
      </c>
      <c r="C61" s="262"/>
      <c r="D61" s="262"/>
      <c r="E61" s="66"/>
      <c r="F61" s="7"/>
      <c r="G61" s="32"/>
      <c r="H61" s="32"/>
      <c r="I61" s="32"/>
      <c r="J61" s="66"/>
      <c r="K61" s="32"/>
    </row>
    <row r="62" spans="2:11" ht="25.9" customHeight="1">
      <c r="B62" s="265" t="s">
        <v>99</v>
      </c>
      <c r="C62" s="264"/>
      <c r="D62" s="264"/>
      <c r="E62" s="34"/>
      <c r="F62" s="4" t="s">
        <v>65</v>
      </c>
      <c r="G62" s="1"/>
      <c r="H62" s="1"/>
      <c r="I62" s="1"/>
      <c r="J62" s="70"/>
      <c r="K62" s="1"/>
    </row>
    <row r="63" spans="2:11">
      <c r="B63" s="263" t="s">
        <v>9</v>
      </c>
      <c r="C63" s="264"/>
      <c r="D63" s="264"/>
      <c r="E63" s="34"/>
      <c r="F63" s="4" t="s">
        <v>65</v>
      </c>
      <c r="G63" s="1"/>
      <c r="H63" s="1"/>
      <c r="I63" s="1"/>
      <c r="J63" s="70"/>
      <c r="K63" s="1"/>
    </row>
    <row r="64" spans="2:11" ht="16.5">
      <c r="B64" s="263" t="s">
        <v>11</v>
      </c>
      <c r="C64" s="264"/>
      <c r="D64" s="264"/>
      <c r="E64" s="34"/>
      <c r="F64" s="4" t="s">
        <v>64</v>
      </c>
      <c r="G64" s="1"/>
      <c r="H64" s="1"/>
      <c r="I64" s="1"/>
      <c r="J64" s="70"/>
      <c r="K64" s="1"/>
    </row>
    <row r="65" spans="2:11" ht="16.5">
      <c r="B65" s="263" t="s">
        <v>100</v>
      </c>
      <c r="C65" s="264"/>
      <c r="D65" s="264"/>
      <c r="E65" s="34"/>
      <c r="F65" s="4" t="s">
        <v>64</v>
      </c>
      <c r="G65" s="1"/>
      <c r="H65" s="1"/>
      <c r="I65" s="1"/>
      <c r="J65" s="70"/>
      <c r="K65" s="1"/>
    </row>
    <row r="66" spans="2:11" ht="15" thickBot="1">
      <c r="B66" s="259" t="s">
        <v>66</v>
      </c>
      <c r="C66" s="260"/>
      <c r="D66" s="260"/>
      <c r="E66" s="35"/>
      <c r="F66" s="31" t="s">
        <v>65</v>
      </c>
      <c r="G66" s="11"/>
      <c r="H66" s="11"/>
      <c r="I66" s="11"/>
      <c r="J66" s="71"/>
      <c r="K66" s="11"/>
    </row>
  </sheetData>
  <mergeCells count="49">
    <mergeCell ref="B40:D40"/>
    <mergeCell ref="B43:K43"/>
    <mergeCell ref="B44:D44"/>
    <mergeCell ref="C2:K2"/>
    <mergeCell ref="B4:D4"/>
    <mergeCell ref="B5:K5"/>
    <mergeCell ref="B9:K9"/>
    <mergeCell ref="B10:D12"/>
    <mergeCell ref="B6:K6"/>
    <mergeCell ref="B7:D7"/>
    <mergeCell ref="B8:K8"/>
    <mergeCell ref="B13:D15"/>
    <mergeCell ref="B34:K34"/>
    <mergeCell ref="B35:D37"/>
    <mergeCell ref="B41:K41"/>
    <mergeCell ref="B42:D42"/>
    <mergeCell ref="B45:K45"/>
    <mergeCell ref="B50:D50"/>
    <mergeCell ref="B46:D46"/>
    <mergeCell ref="B47:K47"/>
    <mergeCell ref="B48:D48"/>
    <mergeCell ref="B49:K49"/>
    <mergeCell ref="B51:K51"/>
    <mergeCell ref="B66:D66"/>
    <mergeCell ref="B61:D61"/>
    <mergeCell ref="B53:D53"/>
    <mergeCell ref="B54:D54"/>
    <mergeCell ref="B62:D62"/>
    <mergeCell ref="B63:D63"/>
    <mergeCell ref="B64:D64"/>
    <mergeCell ref="B65:D65"/>
    <mergeCell ref="B60:D60"/>
    <mergeCell ref="B59:D59"/>
    <mergeCell ref="B52:D52"/>
    <mergeCell ref="B55:D55"/>
    <mergeCell ref="B56:D56"/>
    <mergeCell ref="B57:D57"/>
    <mergeCell ref="B58:D58"/>
    <mergeCell ref="B38:K38"/>
    <mergeCell ref="B39:D39"/>
    <mergeCell ref="B16:K16"/>
    <mergeCell ref="E17:K17"/>
    <mergeCell ref="B18:B33"/>
    <mergeCell ref="C18:C21"/>
    <mergeCell ref="E18:E25"/>
    <mergeCell ref="C22:C25"/>
    <mergeCell ref="C26:C29"/>
    <mergeCell ref="E26:E33"/>
    <mergeCell ref="C30:C33"/>
  </mergeCells>
  <phoneticPr fontId="3"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
  <sheetViews>
    <sheetView showGridLines="0" workbookViewId="0">
      <selection activeCell="C23" sqref="C23"/>
    </sheetView>
  </sheetViews>
  <sheetFormatPr baseColWidth="10" defaultRowHeight="14.5"/>
  <cols>
    <col min="1" max="1" width="2.81640625" customWidth="1"/>
    <col min="2" max="2" width="22.54296875" customWidth="1"/>
    <col min="3" max="6" width="26.453125" customWidth="1"/>
    <col min="7" max="8" width="29.7265625" customWidth="1"/>
    <col min="9" max="9" width="2.81640625" customWidth="1"/>
  </cols>
  <sheetData>
    <row r="1" spans="2:8" ht="15" thickBot="1"/>
    <row r="2" spans="2:8" ht="47.5" customHeight="1" thickBot="1">
      <c r="B2" s="401" t="s">
        <v>150</v>
      </c>
      <c r="C2" s="402"/>
      <c r="D2" s="402"/>
      <c r="E2" s="402"/>
      <c r="F2" s="402"/>
      <c r="G2" s="402"/>
      <c r="H2" s="403"/>
    </row>
    <row r="3" spans="2:8" ht="15" thickBot="1"/>
    <row r="4" spans="2:8" ht="15" thickBot="1">
      <c r="B4" s="394" t="s">
        <v>55</v>
      </c>
      <c r="C4" s="395"/>
      <c r="D4" s="396"/>
      <c r="E4" s="396"/>
      <c r="F4" s="396"/>
      <c r="G4" s="396"/>
      <c r="H4" s="397"/>
    </row>
    <row r="5" spans="2:8" s="3" customFormat="1" ht="39" customHeight="1" thickBot="1">
      <c r="B5" s="205" t="s">
        <v>52</v>
      </c>
      <c r="C5" s="206" t="s">
        <v>152</v>
      </c>
      <c r="D5" s="207" t="s">
        <v>151</v>
      </c>
      <c r="E5" s="207" t="s">
        <v>138</v>
      </c>
      <c r="F5" s="207" t="s">
        <v>161</v>
      </c>
      <c r="G5" s="207" t="s">
        <v>140</v>
      </c>
      <c r="H5" s="208" t="s">
        <v>141</v>
      </c>
    </row>
    <row r="6" spans="2:8" s="5" customFormat="1" ht="25" customHeight="1">
      <c r="B6" s="398" t="s">
        <v>53</v>
      </c>
      <c r="C6" s="30" t="s">
        <v>143</v>
      </c>
      <c r="D6" s="30" t="s">
        <v>156</v>
      </c>
      <c r="E6" s="30" t="s">
        <v>139</v>
      </c>
      <c r="F6" s="241">
        <v>46349</v>
      </c>
      <c r="G6" s="30"/>
      <c r="H6" s="203"/>
    </row>
    <row r="7" spans="2:8" s="5" customFormat="1" ht="25" customHeight="1">
      <c r="B7" s="399"/>
      <c r="C7" s="4" t="s">
        <v>54</v>
      </c>
      <c r="D7" s="4" t="s">
        <v>137</v>
      </c>
      <c r="E7" s="4" t="s">
        <v>139</v>
      </c>
      <c r="F7" s="242">
        <v>46349</v>
      </c>
      <c r="G7" s="4"/>
      <c r="H7" s="238"/>
    </row>
    <row r="8" spans="2:8" s="5" customFormat="1" ht="25" customHeight="1" thickBot="1">
      <c r="B8" s="400"/>
      <c r="C8" s="31" t="s">
        <v>162</v>
      </c>
      <c r="D8" s="31" t="s">
        <v>160</v>
      </c>
      <c r="E8" s="31" t="s">
        <v>139</v>
      </c>
      <c r="F8" s="239">
        <v>46287</v>
      </c>
      <c r="G8" s="31"/>
      <c r="H8" s="204"/>
    </row>
    <row r="9" spans="2:8" s="5" customFormat="1" ht="25" customHeight="1" thickBot="1">
      <c r="B9" s="237" t="s">
        <v>142</v>
      </c>
      <c r="C9" s="232" t="s">
        <v>144</v>
      </c>
      <c r="D9" s="233">
        <v>1000</v>
      </c>
      <c r="E9" s="232" t="s">
        <v>139</v>
      </c>
      <c r="F9" s="234">
        <v>46082</v>
      </c>
      <c r="G9" s="235"/>
      <c r="H9" s="236"/>
    </row>
  </sheetData>
  <mergeCells count="3">
    <mergeCell ref="B6:B8"/>
    <mergeCell ref="B4:H4"/>
    <mergeCell ref="B2:H2"/>
  </mergeCells>
  <pageMargins left="0.70866141732283472" right="0.70866141732283472" top="0.74803149606299213" bottom="0.74803149606299213" header="0.31496062992125984" footer="0.31496062992125984"/>
  <pageSetup paperSize="9" orientation="landscape" r:id="rId1"/>
  <headerFooter>
    <oddFooter>Page &amp;P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29"/>
  <sheetViews>
    <sheetView showGridLines="0" zoomScale="120" zoomScaleNormal="120" workbookViewId="0">
      <selection activeCell="B98" sqref="B98:D98"/>
    </sheetView>
  </sheetViews>
  <sheetFormatPr baseColWidth="10" defaultRowHeight="14.5"/>
  <cols>
    <col min="1" max="1" width="2.7265625" customWidth="1"/>
    <col min="2" max="2" width="24.54296875" customWidth="1"/>
    <col min="3" max="4" width="15.26953125" customWidth="1"/>
    <col min="7" max="7" width="15.7265625" customWidth="1"/>
    <col min="8" max="8" width="60.26953125" bestFit="1" customWidth="1"/>
    <col min="11" max="11" width="13.1796875" customWidth="1"/>
  </cols>
  <sheetData>
    <row r="1" spans="2:12" ht="15" thickBot="1"/>
    <row r="2" spans="2:12" ht="73.150000000000006" customHeight="1" thickBot="1">
      <c r="B2" s="26"/>
      <c r="C2" s="275" t="s">
        <v>125</v>
      </c>
      <c r="D2" s="275"/>
      <c r="E2" s="275"/>
      <c r="F2" s="275"/>
      <c r="G2" s="275"/>
      <c r="H2" s="275"/>
      <c r="I2" s="275"/>
      <c r="J2" s="275"/>
      <c r="K2" s="275"/>
      <c r="L2" s="55"/>
    </row>
    <row r="3" spans="2:12" ht="15" thickBot="1">
      <c r="B3" s="111"/>
      <c r="C3" s="144"/>
      <c r="D3" s="144"/>
      <c r="E3" s="144"/>
      <c r="F3" s="144"/>
      <c r="G3" s="144"/>
      <c r="H3" s="144"/>
      <c r="I3" s="144"/>
      <c r="J3" s="144"/>
      <c r="K3" s="144"/>
      <c r="L3" s="103"/>
    </row>
    <row r="4" spans="2:12" s="3" customFormat="1" ht="29.5" thickBot="1">
      <c r="B4" s="276" t="s">
        <v>0</v>
      </c>
      <c r="C4" s="277"/>
      <c r="D4" s="278"/>
      <c r="E4" s="12" t="s">
        <v>1</v>
      </c>
      <c r="F4" s="14" t="s">
        <v>2</v>
      </c>
      <c r="G4" s="58" t="s">
        <v>86</v>
      </c>
      <c r="H4" s="13" t="s">
        <v>87</v>
      </c>
      <c r="I4" s="58" t="s">
        <v>88</v>
      </c>
      <c r="J4" s="14" t="s">
        <v>94</v>
      </c>
      <c r="K4" s="14" t="s">
        <v>93</v>
      </c>
    </row>
    <row r="5" spans="2:12" s="3" customFormat="1" ht="15" thickBot="1">
      <c r="B5" s="339" t="s">
        <v>126</v>
      </c>
      <c r="C5" s="340"/>
      <c r="D5" s="340"/>
      <c r="E5" s="340"/>
      <c r="F5" s="340"/>
      <c r="G5" s="340"/>
      <c r="H5" s="340"/>
      <c r="I5" s="340"/>
      <c r="J5" s="340"/>
      <c r="K5" s="341"/>
    </row>
    <row r="6" spans="2:12" s="3" customFormat="1" ht="49.15" customHeight="1" thickBot="1">
      <c r="B6" s="300" t="s">
        <v>56</v>
      </c>
      <c r="C6" s="301"/>
      <c r="D6" s="301"/>
      <c r="E6" s="301"/>
      <c r="F6" s="301"/>
      <c r="G6" s="301"/>
      <c r="H6" s="301"/>
      <c r="I6" s="301"/>
      <c r="J6" s="301"/>
      <c r="K6" s="302"/>
    </row>
    <row r="7" spans="2:12">
      <c r="B7" s="287" t="s">
        <v>91</v>
      </c>
      <c r="C7" s="288"/>
      <c r="D7" s="288"/>
      <c r="E7" s="288"/>
      <c r="F7" s="288"/>
      <c r="G7" s="288"/>
      <c r="H7" s="288"/>
      <c r="I7" s="288"/>
      <c r="J7" s="288"/>
      <c r="K7" s="303"/>
    </row>
    <row r="8" spans="2:12" s="3" customFormat="1">
      <c r="B8" s="289" t="s">
        <v>92</v>
      </c>
      <c r="C8" s="290"/>
      <c r="D8" s="290"/>
      <c r="E8" s="145">
        <v>2</v>
      </c>
      <c r="F8" s="145" t="s">
        <v>5</v>
      </c>
      <c r="G8" s="74">
        <v>1.5</v>
      </c>
      <c r="H8" s="78">
        <v>50</v>
      </c>
      <c r="I8" s="79">
        <f>G8*H8</f>
        <v>75</v>
      </c>
      <c r="J8" s="64">
        <v>4</v>
      </c>
      <c r="K8" s="107">
        <f>I8*J8</f>
        <v>300</v>
      </c>
    </row>
    <row r="9" spans="2:12" ht="45" customHeight="1">
      <c r="B9" s="291" t="s">
        <v>95</v>
      </c>
      <c r="C9" s="292"/>
      <c r="D9" s="292"/>
      <c r="E9" s="292"/>
      <c r="F9" s="292"/>
      <c r="G9" s="292"/>
      <c r="H9" s="292"/>
      <c r="I9" s="292"/>
      <c r="J9" s="292"/>
      <c r="K9" s="308"/>
    </row>
    <row r="10" spans="2:12" ht="12.65" customHeight="1">
      <c r="B10" s="281" t="s">
        <v>12</v>
      </c>
      <c r="C10" s="282"/>
      <c r="D10" s="282"/>
      <c r="E10" s="282"/>
      <c r="F10" s="282"/>
      <c r="G10" s="282"/>
      <c r="H10" s="282"/>
      <c r="I10" s="282"/>
      <c r="J10" s="282"/>
      <c r="K10" s="309"/>
    </row>
    <row r="11" spans="2:12" ht="16.149999999999999" customHeight="1">
      <c r="B11" s="269" t="s">
        <v>146</v>
      </c>
      <c r="C11" s="270"/>
      <c r="D11" s="271"/>
      <c r="E11" s="60">
        <v>1</v>
      </c>
      <c r="F11" s="4" t="s">
        <v>64</v>
      </c>
      <c r="G11" s="76"/>
      <c r="H11" s="114">
        <v>5500</v>
      </c>
      <c r="I11" s="132">
        <f>G11*H11</f>
        <v>0</v>
      </c>
      <c r="J11" s="64">
        <v>9</v>
      </c>
      <c r="K11" s="133">
        <f>I11*J11</f>
        <v>0</v>
      </c>
    </row>
    <row r="12" spans="2:12" ht="16.149999999999999" customHeight="1">
      <c r="B12" s="407" t="s">
        <v>158</v>
      </c>
      <c r="C12" s="408"/>
      <c r="D12" s="409"/>
      <c r="E12" s="60">
        <v>1</v>
      </c>
      <c r="F12" s="4" t="s">
        <v>64</v>
      </c>
      <c r="G12" s="76"/>
      <c r="H12" s="114">
        <v>5500</v>
      </c>
      <c r="I12" s="132">
        <f>G12*H12</f>
        <v>0</v>
      </c>
      <c r="J12" s="64">
        <v>14</v>
      </c>
      <c r="K12" s="133">
        <f>I12*J12</f>
        <v>0</v>
      </c>
    </row>
    <row r="13" spans="2:12">
      <c r="B13" s="410" t="s">
        <v>15</v>
      </c>
      <c r="C13" s="248"/>
      <c r="D13" s="248"/>
      <c r="E13" s="248"/>
      <c r="F13" s="248"/>
      <c r="G13" s="248"/>
      <c r="H13" s="248"/>
      <c r="I13" s="248"/>
      <c r="J13" s="248"/>
      <c r="K13" s="310"/>
    </row>
    <row r="14" spans="2:12" ht="14.5" customHeight="1">
      <c r="B14" s="286" t="s">
        <v>109</v>
      </c>
      <c r="C14" s="293"/>
      <c r="D14" s="294"/>
      <c r="E14" s="4">
        <v>2</v>
      </c>
      <c r="F14" s="146" t="s">
        <v>5</v>
      </c>
      <c r="G14" s="75"/>
      <c r="H14" s="153">
        <v>415</v>
      </c>
      <c r="I14" s="132">
        <f t="shared" ref="I14" si="0">G14*H14</f>
        <v>0</v>
      </c>
      <c r="J14" s="64">
        <v>1</v>
      </c>
      <c r="K14" s="133">
        <f t="shared" ref="K14" si="1">I14*J14</f>
        <v>0</v>
      </c>
    </row>
    <row r="15" spans="2:12">
      <c r="B15" s="243" t="s">
        <v>13</v>
      </c>
      <c r="C15" s="244"/>
      <c r="D15" s="244"/>
      <c r="E15" s="244"/>
      <c r="F15" s="244"/>
      <c r="G15" s="244"/>
      <c r="H15" s="244"/>
      <c r="I15" s="244"/>
      <c r="J15" s="244"/>
      <c r="K15" s="298"/>
    </row>
    <row r="16" spans="2:12" ht="16.5">
      <c r="B16" s="407" t="s">
        <v>18</v>
      </c>
      <c r="C16" s="408"/>
      <c r="D16" s="409"/>
      <c r="E16" s="148">
        <v>2</v>
      </c>
      <c r="F16" s="147" t="s">
        <v>64</v>
      </c>
      <c r="G16" s="140"/>
      <c r="H16" s="115">
        <v>600</v>
      </c>
      <c r="I16" s="132">
        <f t="shared" ref="I16" si="2">G16*H16</f>
        <v>0</v>
      </c>
      <c r="J16" s="64">
        <v>1</v>
      </c>
      <c r="K16" s="133">
        <f t="shared" ref="K16" si="3">I16*J16</f>
        <v>0</v>
      </c>
    </row>
    <row r="17" spans="2:11">
      <c r="B17" s="243" t="s">
        <v>8</v>
      </c>
      <c r="C17" s="244"/>
      <c r="D17" s="244"/>
      <c r="E17" s="244"/>
      <c r="F17" s="244"/>
      <c r="G17" s="244"/>
      <c r="H17" s="244"/>
      <c r="I17" s="244"/>
      <c r="J17" s="244"/>
      <c r="K17" s="298"/>
    </row>
    <row r="18" spans="2:11">
      <c r="B18" s="272" t="s">
        <v>8</v>
      </c>
      <c r="C18" s="273"/>
      <c r="D18" s="274"/>
      <c r="E18" s="72"/>
      <c r="F18" s="72"/>
      <c r="G18" s="72"/>
      <c r="H18" s="138" t="s">
        <v>128</v>
      </c>
      <c r="I18" s="81"/>
      <c r="J18" s="64">
        <v>3</v>
      </c>
      <c r="K18" s="104">
        <f>I18*J18</f>
        <v>0</v>
      </c>
    </row>
    <row r="19" spans="2:11">
      <c r="B19" s="243" t="s">
        <v>17</v>
      </c>
      <c r="C19" s="244"/>
      <c r="D19" s="244"/>
      <c r="E19" s="244"/>
      <c r="F19" s="244"/>
      <c r="G19" s="244"/>
      <c r="H19" s="244"/>
      <c r="I19" s="244"/>
      <c r="J19" s="244"/>
      <c r="K19" s="298"/>
    </row>
    <row r="20" spans="2:11" ht="17" thickBot="1">
      <c r="B20" s="411" t="s">
        <v>85</v>
      </c>
      <c r="C20" s="412"/>
      <c r="D20" s="413"/>
      <c r="E20" s="226"/>
      <c r="F20" s="209" t="s">
        <v>64</v>
      </c>
      <c r="G20" s="227"/>
      <c r="H20" s="228">
        <v>0</v>
      </c>
      <c r="I20" s="229">
        <f>G20*H20</f>
        <v>0</v>
      </c>
      <c r="J20" s="169">
        <v>1</v>
      </c>
      <c r="K20" s="220">
        <f>I20*J20</f>
        <v>0</v>
      </c>
    </row>
    <row r="21" spans="2:11" ht="15" customHeight="1" thickBot="1">
      <c r="B21" s="343" t="str">
        <f>B5</f>
        <v>LESNEVEN site principal</v>
      </c>
      <c r="C21" s="344"/>
      <c r="D21" s="344"/>
      <c r="E21" s="344"/>
      <c r="F21" s="344"/>
      <c r="G21" s="344"/>
      <c r="H21" s="344"/>
      <c r="I21" s="344"/>
      <c r="J21" s="414"/>
      <c r="K21" s="231">
        <f>SUM(K11:K11,K14:K14,K16:K16,K18,K20)</f>
        <v>0</v>
      </c>
    </row>
    <row r="22" spans="2:11" ht="15" customHeight="1" thickBot="1">
      <c r="B22" s="419" t="s">
        <v>147</v>
      </c>
      <c r="C22" s="420"/>
      <c r="D22" s="420"/>
      <c r="E22" s="420"/>
      <c r="F22" s="420"/>
      <c r="G22" s="420"/>
      <c r="H22" s="420"/>
      <c r="I22" s="420"/>
      <c r="J22" s="421"/>
      <c r="K22" s="225">
        <f>SUM(K12:K12,K14,K16,K18,K20)</f>
        <v>0</v>
      </c>
    </row>
    <row r="23" spans="2:11" ht="50.5" customHeight="1" thickBot="1">
      <c r="B23" s="300" t="s">
        <v>98</v>
      </c>
      <c r="C23" s="301"/>
      <c r="D23" s="301"/>
      <c r="E23" s="301"/>
      <c r="F23" s="301"/>
      <c r="G23" s="301"/>
      <c r="H23" s="301"/>
      <c r="I23" s="301"/>
      <c r="J23" s="301"/>
      <c r="K23" s="302"/>
    </row>
    <row r="24" spans="2:11" ht="49.5" customHeight="1">
      <c r="B24" s="415" t="s">
        <v>148</v>
      </c>
      <c r="C24" s="415"/>
      <c r="D24" s="415"/>
      <c r="E24" s="221"/>
      <c r="F24" s="210" t="s">
        <v>101</v>
      </c>
      <c r="G24" s="222"/>
      <c r="H24" s="87"/>
      <c r="I24" s="223"/>
      <c r="J24" s="221"/>
      <c r="K24" s="223"/>
    </row>
    <row r="25" spans="2:11" ht="30" customHeight="1">
      <c r="B25" s="418" t="s">
        <v>149</v>
      </c>
      <c r="C25" s="415"/>
      <c r="D25" s="415"/>
      <c r="E25" s="221"/>
      <c r="F25" s="210" t="s">
        <v>111</v>
      </c>
      <c r="G25" s="222"/>
      <c r="H25" s="87"/>
      <c r="I25" s="223"/>
      <c r="J25" s="221"/>
      <c r="K25" s="224"/>
    </row>
    <row r="26" spans="2:11" ht="16.5">
      <c r="B26" s="265" t="s">
        <v>10</v>
      </c>
      <c r="C26" s="320"/>
      <c r="D26" s="320"/>
      <c r="E26" s="34"/>
      <c r="F26" s="4" t="s">
        <v>64</v>
      </c>
      <c r="G26" s="141"/>
      <c r="H26" s="87"/>
      <c r="I26" s="83"/>
      <c r="J26" s="66"/>
      <c r="K26" s="100"/>
    </row>
    <row r="27" spans="2:11" ht="16.5">
      <c r="B27" s="265" t="s">
        <v>63</v>
      </c>
      <c r="C27" s="320"/>
      <c r="D27" s="320"/>
      <c r="E27" s="34"/>
      <c r="F27" s="4" t="s">
        <v>64</v>
      </c>
      <c r="G27" s="141"/>
      <c r="H27" s="87"/>
      <c r="I27" s="83"/>
      <c r="J27" s="66"/>
      <c r="K27" s="100"/>
    </row>
    <row r="28" spans="2:11" s="28" customFormat="1" ht="16.149999999999999" customHeight="1">
      <c r="B28" s="322" t="s">
        <v>104</v>
      </c>
      <c r="C28" s="323"/>
      <c r="D28" s="324"/>
      <c r="E28" s="34"/>
      <c r="F28" s="7" t="s">
        <v>101</v>
      </c>
      <c r="G28" s="76"/>
      <c r="H28" s="87"/>
      <c r="I28" s="84"/>
      <c r="J28" s="66"/>
      <c r="K28" s="98"/>
    </row>
    <row r="29" spans="2:11" ht="16.5">
      <c r="B29" s="268" t="s">
        <v>59</v>
      </c>
      <c r="C29" s="321"/>
      <c r="D29" s="321"/>
      <c r="E29" s="66"/>
      <c r="F29" s="4" t="s">
        <v>101</v>
      </c>
      <c r="G29" s="213"/>
      <c r="H29" s="87"/>
      <c r="I29" s="85"/>
      <c r="J29" s="66"/>
      <c r="K29" s="99"/>
    </row>
    <row r="30" spans="2:11" ht="28.9" customHeight="1">
      <c r="B30" s="268" t="s">
        <v>60</v>
      </c>
      <c r="C30" s="321"/>
      <c r="D30" s="321"/>
      <c r="E30" s="66"/>
      <c r="F30" s="7" t="s">
        <v>5</v>
      </c>
      <c r="G30" s="214"/>
      <c r="H30" s="89"/>
      <c r="I30" s="85"/>
      <c r="J30" s="66"/>
      <c r="K30" s="99"/>
    </row>
    <row r="31" spans="2:11" ht="48" customHeight="1">
      <c r="B31" s="268" t="s">
        <v>96</v>
      </c>
      <c r="C31" s="321"/>
      <c r="D31" s="321"/>
      <c r="E31" s="66"/>
      <c r="F31" s="4" t="s">
        <v>64</v>
      </c>
      <c r="G31" s="213"/>
      <c r="H31" s="87"/>
      <c r="I31" s="85"/>
      <c r="J31" s="66"/>
      <c r="K31" s="99"/>
    </row>
    <row r="32" spans="2:11">
      <c r="B32" s="325" t="s">
        <v>80</v>
      </c>
      <c r="C32" s="326"/>
      <c r="D32" s="327"/>
      <c r="E32" s="34"/>
      <c r="F32" s="34"/>
      <c r="G32" s="34"/>
      <c r="H32" s="95" t="s">
        <v>110</v>
      </c>
      <c r="I32" s="85"/>
      <c r="J32" s="66"/>
      <c r="K32" s="100"/>
    </row>
    <row r="33" spans="2:11" ht="39.65" customHeight="1">
      <c r="B33" s="268" t="s">
        <v>61</v>
      </c>
      <c r="C33" s="321"/>
      <c r="D33" s="321"/>
      <c r="E33" s="66"/>
      <c r="F33" s="4" t="s">
        <v>64</v>
      </c>
      <c r="G33" s="213"/>
      <c r="H33" s="116"/>
      <c r="I33" s="85"/>
      <c r="J33" s="66"/>
      <c r="K33" s="99"/>
    </row>
    <row r="34" spans="2:11" ht="14.5" customHeight="1">
      <c r="B34" s="268" t="s">
        <v>62</v>
      </c>
      <c r="C34" s="321"/>
      <c r="D34" s="321"/>
      <c r="E34" s="66"/>
      <c r="F34" s="4" t="s">
        <v>64</v>
      </c>
      <c r="G34" s="213"/>
      <c r="H34" s="87"/>
      <c r="I34" s="85"/>
      <c r="J34" s="66"/>
      <c r="K34" s="99"/>
    </row>
    <row r="35" spans="2:11" ht="14.5" customHeight="1">
      <c r="B35" s="268" t="s">
        <v>102</v>
      </c>
      <c r="C35" s="321"/>
      <c r="D35" s="321"/>
      <c r="E35" s="66"/>
      <c r="F35" s="7" t="s">
        <v>4</v>
      </c>
      <c r="G35" s="215"/>
      <c r="H35" s="91"/>
      <c r="I35" s="85"/>
      <c r="J35" s="66"/>
      <c r="K35" s="99"/>
    </row>
    <row r="36" spans="2:11">
      <c r="B36" s="268" t="s">
        <v>97</v>
      </c>
      <c r="C36" s="321"/>
      <c r="D36" s="321"/>
      <c r="E36" s="66"/>
      <c r="F36" s="7" t="s">
        <v>4</v>
      </c>
      <c r="G36" s="215"/>
      <c r="H36" s="91"/>
      <c r="I36" s="85"/>
      <c r="J36" s="66"/>
      <c r="K36" s="99"/>
    </row>
    <row r="37" spans="2:11" ht="14.5" customHeight="1">
      <c r="B37" s="328" t="s">
        <v>112</v>
      </c>
      <c r="C37" s="329"/>
      <c r="D37" s="330"/>
      <c r="E37" s="66"/>
      <c r="F37" s="7" t="s">
        <v>4</v>
      </c>
      <c r="G37" s="215"/>
      <c r="H37" s="91"/>
      <c r="I37" s="85"/>
      <c r="J37" s="66"/>
      <c r="K37" s="99"/>
    </row>
    <row r="38" spans="2:11" ht="16.149999999999999" customHeight="1">
      <c r="B38" s="328" t="s">
        <v>113</v>
      </c>
      <c r="C38" s="329"/>
      <c r="D38" s="330"/>
      <c r="E38" s="66"/>
      <c r="F38" s="7" t="s">
        <v>4</v>
      </c>
      <c r="G38" s="215"/>
      <c r="H38" s="91"/>
      <c r="I38" s="85"/>
      <c r="J38" s="66"/>
      <c r="K38" s="99"/>
    </row>
    <row r="39" spans="2:11" ht="16.149999999999999" customHeight="1">
      <c r="B39" s="328" t="s">
        <v>122</v>
      </c>
      <c r="C39" s="329"/>
      <c r="D39" s="330"/>
      <c r="E39" s="66"/>
      <c r="F39" s="7" t="s">
        <v>4</v>
      </c>
      <c r="G39" s="215"/>
      <c r="H39" s="91"/>
      <c r="I39" s="85"/>
      <c r="J39" s="66"/>
      <c r="K39" s="99"/>
    </row>
    <row r="40" spans="2:11" ht="24" customHeight="1">
      <c r="B40" s="265" t="s">
        <v>99</v>
      </c>
      <c r="C40" s="320"/>
      <c r="D40" s="320"/>
      <c r="E40" s="34"/>
      <c r="F40" s="4" t="s">
        <v>65</v>
      </c>
      <c r="G40" s="216"/>
      <c r="H40" s="92"/>
      <c r="I40" s="83"/>
      <c r="J40" s="70"/>
      <c r="K40" s="100"/>
    </row>
    <row r="41" spans="2:11" ht="15" customHeight="1">
      <c r="B41" s="265" t="s">
        <v>9</v>
      </c>
      <c r="C41" s="320"/>
      <c r="D41" s="320"/>
      <c r="E41" s="34"/>
      <c r="F41" s="4" t="s">
        <v>65</v>
      </c>
      <c r="G41" s="216"/>
      <c r="H41" s="92"/>
      <c r="I41" s="83"/>
      <c r="J41" s="70"/>
      <c r="K41" s="100"/>
    </row>
    <row r="42" spans="2:11" ht="16.5">
      <c r="B42" s="265" t="s">
        <v>11</v>
      </c>
      <c r="C42" s="320"/>
      <c r="D42" s="320"/>
      <c r="E42" s="34"/>
      <c r="F42" s="4" t="s">
        <v>64</v>
      </c>
      <c r="G42" s="217"/>
      <c r="H42" s="87"/>
      <c r="I42" s="83"/>
      <c r="J42" s="70"/>
      <c r="K42" s="100"/>
    </row>
    <row r="43" spans="2:11" ht="16.5">
      <c r="B43" s="265" t="s">
        <v>100</v>
      </c>
      <c r="C43" s="320"/>
      <c r="D43" s="320"/>
      <c r="E43" s="34"/>
      <c r="F43" s="4" t="s">
        <v>64</v>
      </c>
      <c r="G43" s="141"/>
      <c r="H43" s="87"/>
      <c r="I43" s="83"/>
      <c r="J43" s="70"/>
      <c r="K43" s="100"/>
    </row>
    <row r="44" spans="2:11">
      <c r="B44" s="198" t="s">
        <v>136</v>
      </c>
      <c r="C44" s="199"/>
      <c r="D44" s="200"/>
      <c r="E44" s="176"/>
      <c r="F44" s="196" t="s">
        <v>65</v>
      </c>
      <c r="G44" s="218"/>
      <c r="H44" s="202"/>
      <c r="I44" s="178"/>
      <c r="J44" s="179"/>
      <c r="K44" s="180"/>
    </row>
    <row r="45" spans="2:11" ht="15" thickBot="1">
      <c r="B45" s="331" t="s">
        <v>66</v>
      </c>
      <c r="C45" s="332"/>
      <c r="D45" s="332"/>
      <c r="E45" s="35"/>
      <c r="F45" s="31" t="s">
        <v>65</v>
      </c>
      <c r="G45" s="219"/>
      <c r="H45" s="97"/>
      <c r="I45" s="86"/>
      <c r="J45" s="71"/>
      <c r="K45" s="101"/>
    </row>
    <row r="46" spans="2:11" ht="15" thickBot="1"/>
    <row r="47" spans="2:11" s="3" customFormat="1" ht="29.5" thickBot="1">
      <c r="B47" s="276" t="s">
        <v>0</v>
      </c>
      <c r="C47" s="277"/>
      <c r="D47" s="278"/>
      <c r="E47" s="12" t="s">
        <v>1</v>
      </c>
      <c r="F47" s="14" t="s">
        <v>2</v>
      </c>
      <c r="G47" s="58" t="s">
        <v>86</v>
      </c>
      <c r="H47" s="13" t="s">
        <v>87</v>
      </c>
      <c r="I47" s="58" t="s">
        <v>88</v>
      </c>
      <c r="J47" s="14" t="s">
        <v>94</v>
      </c>
      <c r="K47" s="14" t="s">
        <v>93</v>
      </c>
    </row>
    <row r="48" spans="2:11" s="3" customFormat="1" ht="15" thickBot="1">
      <c r="B48" s="339" t="s">
        <v>127</v>
      </c>
      <c r="C48" s="340"/>
      <c r="D48" s="340"/>
      <c r="E48" s="340"/>
      <c r="F48" s="340"/>
      <c r="G48" s="340"/>
      <c r="H48" s="340"/>
      <c r="I48" s="340"/>
      <c r="J48" s="340"/>
      <c r="K48" s="341"/>
    </row>
    <row r="49" spans="2:11" s="3" customFormat="1" ht="49.15" customHeight="1" thickBot="1">
      <c r="B49" s="300" t="s">
        <v>56</v>
      </c>
      <c r="C49" s="301"/>
      <c r="D49" s="301"/>
      <c r="E49" s="301"/>
      <c r="F49" s="301"/>
      <c r="G49" s="301"/>
      <c r="H49" s="301"/>
      <c r="I49" s="301"/>
      <c r="J49" s="301"/>
      <c r="K49" s="302"/>
    </row>
    <row r="50" spans="2:11">
      <c r="B50" s="287" t="s">
        <v>91</v>
      </c>
      <c r="C50" s="288"/>
      <c r="D50" s="288"/>
      <c r="E50" s="288"/>
      <c r="F50" s="288"/>
      <c r="G50" s="288"/>
      <c r="H50" s="288"/>
      <c r="I50" s="288"/>
      <c r="J50" s="288"/>
      <c r="K50" s="303"/>
    </row>
    <row r="51" spans="2:11" s="3" customFormat="1">
      <c r="B51" s="289" t="s">
        <v>92</v>
      </c>
      <c r="C51" s="290"/>
      <c r="D51" s="290"/>
      <c r="E51" s="145">
        <v>2</v>
      </c>
      <c r="F51" s="145" t="s">
        <v>5</v>
      </c>
      <c r="G51" s="74">
        <v>1.5</v>
      </c>
      <c r="H51" s="78">
        <v>50</v>
      </c>
      <c r="I51" s="79">
        <f>G51*H51</f>
        <v>75</v>
      </c>
      <c r="J51" s="64">
        <v>4</v>
      </c>
      <c r="K51" s="107">
        <f>I51*J51</f>
        <v>300</v>
      </c>
    </row>
    <row r="52" spans="2:11" ht="45" customHeight="1">
      <c r="B52" s="291" t="s">
        <v>95</v>
      </c>
      <c r="C52" s="292"/>
      <c r="D52" s="292"/>
      <c r="E52" s="292"/>
      <c r="F52" s="292"/>
      <c r="G52" s="292"/>
      <c r="H52" s="292"/>
      <c r="I52" s="292"/>
      <c r="J52" s="292"/>
      <c r="K52" s="308"/>
    </row>
    <row r="53" spans="2:11" ht="12.65" customHeight="1">
      <c r="B53" s="281" t="s">
        <v>12</v>
      </c>
      <c r="C53" s="282"/>
      <c r="D53" s="282"/>
      <c r="E53" s="282"/>
      <c r="F53" s="282"/>
      <c r="G53" s="282"/>
      <c r="H53" s="282"/>
      <c r="I53" s="282"/>
      <c r="J53" s="282"/>
      <c r="K53" s="309"/>
    </row>
    <row r="54" spans="2:11" ht="16.149999999999999" customHeight="1">
      <c r="B54" s="269" t="s">
        <v>146</v>
      </c>
      <c r="C54" s="270"/>
      <c r="D54" s="271"/>
      <c r="E54" s="60">
        <v>1</v>
      </c>
      <c r="F54" s="4" t="s">
        <v>64</v>
      </c>
      <c r="G54" s="76"/>
      <c r="H54" s="114">
        <v>3100</v>
      </c>
      <c r="I54" s="132">
        <f>G54*H54</f>
        <v>0</v>
      </c>
      <c r="J54" s="64">
        <v>9</v>
      </c>
      <c r="K54" s="133">
        <f>I54*J54</f>
        <v>0</v>
      </c>
    </row>
    <row r="55" spans="2:11" ht="16.149999999999999" customHeight="1">
      <c r="B55" s="373" t="s">
        <v>158</v>
      </c>
      <c r="C55" s="373"/>
      <c r="D55" s="373"/>
      <c r="E55" s="211">
        <v>1</v>
      </c>
      <c r="F55" s="4" t="s">
        <v>111</v>
      </c>
      <c r="G55" s="76"/>
      <c r="H55" s="115">
        <v>3100</v>
      </c>
      <c r="I55" s="132">
        <f>G55*H55</f>
        <v>0</v>
      </c>
      <c r="J55" s="64">
        <v>14</v>
      </c>
      <c r="K55" s="133">
        <f>I55*J55</f>
        <v>0</v>
      </c>
    </row>
    <row r="56" spans="2:11">
      <c r="B56" s="410" t="s">
        <v>15</v>
      </c>
      <c r="C56" s="248"/>
      <c r="D56" s="248"/>
      <c r="E56" s="248"/>
      <c r="F56" s="248"/>
      <c r="G56" s="248"/>
      <c r="H56" s="248"/>
      <c r="I56" s="248"/>
      <c r="J56" s="248"/>
      <c r="K56" s="310"/>
    </row>
    <row r="57" spans="2:11" ht="14.5" customHeight="1">
      <c r="B57" s="286" t="s">
        <v>109</v>
      </c>
      <c r="C57" s="293"/>
      <c r="D57" s="294"/>
      <c r="E57" s="4">
        <v>2</v>
      </c>
      <c r="F57" s="146" t="s">
        <v>5</v>
      </c>
      <c r="G57" s="72"/>
      <c r="H57" s="153"/>
      <c r="I57" s="72"/>
      <c r="J57" s="64">
        <v>1</v>
      </c>
      <c r="K57" s="133">
        <f t="shared" ref="K57" si="4">I57*J57</f>
        <v>0</v>
      </c>
    </row>
    <row r="58" spans="2:11">
      <c r="B58" s="243" t="s">
        <v>13</v>
      </c>
      <c r="C58" s="244"/>
      <c r="D58" s="244"/>
      <c r="E58" s="244"/>
      <c r="F58" s="244"/>
      <c r="G58" s="244"/>
      <c r="H58" s="244"/>
      <c r="I58" s="244"/>
      <c r="J58" s="244"/>
      <c r="K58" s="298"/>
    </row>
    <row r="59" spans="2:11" ht="16.5">
      <c r="B59" s="407" t="s">
        <v>18</v>
      </c>
      <c r="C59" s="408"/>
      <c r="D59" s="409"/>
      <c r="E59" s="148">
        <v>2</v>
      </c>
      <c r="F59" s="147" t="s">
        <v>64</v>
      </c>
      <c r="G59" s="72"/>
      <c r="H59" s="115"/>
      <c r="I59" s="72"/>
      <c r="J59" s="64">
        <v>1</v>
      </c>
      <c r="K59" s="133">
        <f t="shared" ref="K59" si="5">I59*J59</f>
        <v>0</v>
      </c>
    </row>
    <row r="60" spans="2:11">
      <c r="B60" s="243" t="s">
        <v>8</v>
      </c>
      <c r="C60" s="244"/>
      <c r="D60" s="244"/>
      <c r="E60" s="244"/>
      <c r="F60" s="244"/>
      <c r="G60" s="244"/>
      <c r="H60" s="244"/>
      <c r="I60" s="244"/>
      <c r="J60" s="244"/>
      <c r="K60" s="298"/>
    </row>
    <row r="61" spans="2:11">
      <c r="B61" s="272" t="s">
        <v>8</v>
      </c>
      <c r="C61" s="273"/>
      <c r="D61" s="274"/>
      <c r="E61" s="72"/>
      <c r="F61" s="72"/>
      <c r="G61" s="72"/>
      <c r="H61" s="138"/>
      <c r="I61" s="72"/>
      <c r="J61" s="64">
        <v>3</v>
      </c>
      <c r="K61" s="104">
        <f>I61*J61</f>
        <v>0</v>
      </c>
    </row>
    <row r="62" spans="2:11">
      <c r="B62" s="243" t="s">
        <v>17</v>
      </c>
      <c r="C62" s="244"/>
      <c r="D62" s="244"/>
      <c r="E62" s="244"/>
      <c r="F62" s="244"/>
      <c r="G62" s="244"/>
      <c r="H62" s="244"/>
      <c r="I62" s="244"/>
      <c r="J62" s="244"/>
      <c r="K62" s="298"/>
    </row>
    <row r="63" spans="2:11" ht="17" thickBot="1">
      <c r="B63" s="411" t="s">
        <v>85</v>
      </c>
      <c r="C63" s="412"/>
      <c r="D63" s="413"/>
      <c r="E63" s="226"/>
      <c r="F63" s="209" t="s">
        <v>64</v>
      </c>
      <c r="G63" s="171"/>
      <c r="H63" s="228"/>
      <c r="I63" s="171"/>
      <c r="J63" s="169">
        <v>1</v>
      </c>
      <c r="K63" s="220">
        <f>I63*J63</f>
        <v>0</v>
      </c>
    </row>
    <row r="64" spans="2:11" ht="15" customHeight="1" thickBot="1">
      <c r="B64" s="416" t="str">
        <f>B48</f>
        <v>LESNEVEN site Dorguen</v>
      </c>
      <c r="C64" s="417"/>
      <c r="D64" s="417"/>
      <c r="E64" s="417"/>
      <c r="F64" s="417"/>
      <c r="G64" s="417"/>
      <c r="H64" s="417"/>
      <c r="I64" s="417"/>
      <c r="J64" s="417"/>
      <c r="K64" s="143">
        <f>K54</f>
        <v>0</v>
      </c>
    </row>
    <row r="65" spans="2:11" ht="15" customHeight="1" thickBot="1">
      <c r="B65" s="419" t="s">
        <v>147</v>
      </c>
      <c r="C65" s="420"/>
      <c r="D65" s="420"/>
      <c r="E65" s="420"/>
      <c r="F65" s="420"/>
      <c r="G65" s="420"/>
      <c r="H65" s="420"/>
      <c r="I65" s="420"/>
      <c r="J65" s="420"/>
      <c r="K65" s="143">
        <f>K55</f>
        <v>0</v>
      </c>
    </row>
    <row r="66" spans="2:11" ht="50.5" customHeight="1" thickBot="1">
      <c r="B66" s="317" t="s">
        <v>98</v>
      </c>
      <c r="C66" s="318"/>
      <c r="D66" s="318"/>
      <c r="E66" s="318"/>
      <c r="F66" s="318"/>
      <c r="G66" s="318"/>
      <c r="H66" s="318"/>
      <c r="I66" s="318"/>
      <c r="J66" s="318"/>
      <c r="K66" s="319"/>
    </row>
    <row r="67" spans="2:11" ht="55.15" customHeight="1">
      <c r="B67" s="266" t="s">
        <v>148</v>
      </c>
      <c r="C67" s="311"/>
      <c r="D67" s="311"/>
      <c r="E67" s="65"/>
      <c r="F67" s="30" t="s">
        <v>101</v>
      </c>
      <c r="G67" s="212"/>
      <c r="H67" s="96"/>
      <c r="I67" s="82"/>
      <c r="J67" s="65"/>
      <c r="K67" s="102"/>
    </row>
    <row r="68" spans="2:11" ht="55.15" customHeight="1">
      <c r="B68" s="418" t="s">
        <v>149</v>
      </c>
      <c r="C68" s="415"/>
      <c r="D68" s="415"/>
      <c r="E68" s="221"/>
      <c r="F68" s="210" t="s">
        <v>111</v>
      </c>
      <c r="G68" s="222"/>
      <c r="H68" s="87"/>
      <c r="I68" s="223"/>
      <c r="J68" s="221"/>
      <c r="K68" s="224"/>
    </row>
    <row r="69" spans="2:11" ht="16.5">
      <c r="B69" s="265" t="s">
        <v>10</v>
      </c>
      <c r="C69" s="320"/>
      <c r="D69" s="320"/>
      <c r="E69" s="34"/>
      <c r="F69" s="4" t="s">
        <v>64</v>
      </c>
      <c r="G69" s="141"/>
      <c r="H69" s="87"/>
      <c r="I69" s="83"/>
      <c r="J69" s="66"/>
      <c r="K69" s="100"/>
    </row>
    <row r="70" spans="2:11" ht="16.5">
      <c r="B70" s="265" t="s">
        <v>63</v>
      </c>
      <c r="C70" s="320"/>
      <c r="D70" s="320"/>
      <c r="E70" s="34"/>
      <c r="F70" s="4" t="s">
        <v>64</v>
      </c>
      <c r="G70" s="141"/>
      <c r="H70" s="87"/>
      <c r="I70" s="83"/>
      <c r="J70" s="66"/>
      <c r="K70" s="100"/>
    </row>
    <row r="71" spans="2:11" s="28" customFormat="1" ht="16.149999999999999" customHeight="1">
      <c r="B71" s="322" t="s">
        <v>104</v>
      </c>
      <c r="C71" s="323"/>
      <c r="D71" s="324"/>
      <c r="E71" s="34"/>
      <c r="F71" s="7" t="s">
        <v>101</v>
      </c>
      <c r="G71" s="76"/>
      <c r="H71" s="87"/>
      <c r="I71" s="84"/>
      <c r="J71" s="66"/>
      <c r="K71" s="98"/>
    </row>
    <row r="72" spans="2:11" ht="16.5">
      <c r="B72" s="268" t="s">
        <v>59</v>
      </c>
      <c r="C72" s="321"/>
      <c r="D72" s="321"/>
      <c r="E72" s="66"/>
      <c r="F72" s="4" t="s">
        <v>101</v>
      </c>
      <c r="G72" s="213"/>
      <c r="H72" s="87"/>
      <c r="I72" s="85"/>
      <c r="J72" s="66"/>
      <c r="K72" s="99"/>
    </row>
    <row r="73" spans="2:11" ht="28.9" customHeight="1">
      <c r="B73" s="268" t="s">
        <v>60</v>
      </c>
      <c r="C73" s="321"/>
      <c r="D73" s="321"/>
      <c r="E73" s="66"/>
      <c r="F73" s="7" t="s">
        <v>5</v>
      </c>
      <c r="G73" s="214"/>
      <c r="H73" s="89"/>
      <c r="I73" s="85"/>
      <c r="J73" s="66"/>
      <c r="K73" s="99"/>
    </row>
    <row r="74" spans="2:11" ht="48" customHeight="1">
      <c r="B74" s="268" t="s">
        <v>96</v>
      </c>
      <c r="C74" s="321"/>
      <c r="D74" s="321"/>
      <c r="E74" s="66"/>
      <c r="F74" s="4" t="s">
        <v>64</v>
      </c>
      <c r="G74" s="213"/>
      <c r="H74" s="87"/>
      <c r="I74" s="85"/>
      <c r="J74" s="66"/>
      <c r="K74" s="99"/>
    </row>
    <row r="75" spans="2:11">
      <c r="B75" s="325" t="s">
        <v>80</v>
      </c>
      <c r="C75" s="326"/>
      <c r="D75" s="327"/>
      <c r="E75" s="34"/>
      <c r="F75" s="34"/>
      <c r="G75" s="34"/>
      <c r="H75" s="95" t="s">
        <v>110</v>
      </c>
      <c r="I75" s="85"/>
      <c r="J75" s="66"/>
      <c r="K75" s="100"/>
    </row>
    <row r="76" spans="2:11" ht="39.65" customHeight="1">
      <c r="B76" s="268" t="s">
        <v>61</v>
      </c>
      <c r="C76" s="321"/>
      <c r="D76" s="321"/>
      <c r="E76" s="66"/>
      <c r="F76" s="4" t="s">
        <v>64</v>
      </c>
      <c r="G76" s="213"/>
      <c r="H76" s="116"/>
      <c r="I76" s="85"/>
      <c r="J76" s="66"/>
      <c r="K76" s="99"/>
    </row>
    <row r="77" spans="2:11" ht="14.5" customHeight="1">
      <c r="B77" s="268" t="s">
        <v>62</v>
      </c>
      <c r="C77" s="321"/>
      <c r="D77" s="321"/>
      <c r="E77" s="66"/>
      <c r="F77" s="4" t="s">
        <v>64</v>
      </c>
      <c r="G77" s="213"/>
      <c r="H77" s="87"/>
      <c r="I77" s="85"/>
      <c r="J77" s="66"/>
      <c r="K77" s="99"/>
    </row>
    <row r="78" spans="2:11" ht="14.5" customHeight="1">
      <c r="B78" s="268" t="s">
        <v>102</v>
      </c>
      <c r="C78" s="321"/>
      <c r="D78" s="321"/>
      <c r="E78" s="66"/>
      <c r="F78" s="7" t="s">
        <v>4</v>
      </c>
      <c r="G78" s="215"/>
      <c r="H78" s="91"/>
      <c r="I78" s="85"/>
      <c r="J78" s="66"/>
      <c r="K78" s="99"/>
    </row>
    <row r="79" spans="2:11">
      <c r="B79" s="268" t="s">
        <v>97</v>
      </c>
      <c r="C79" s="321"/>
      <c r="D79" s="321"/>
      <c r="E79" s="66"/>
      <c r="F79" s="7" t="s">
        <v>4</v>
      </c>
      <c r="G79" s="215"/>
      <c r="H79" s="91"/>
      <c r="I79" s="85"/>
      <c r="J79" s="66"/>
      <c r="K79" s="99"/>
    </row>
    <row r="80" spans="2:11" ht="14.5" customHeight="1">
      <c r="B80" s="328" t="s">
        <v>112</v>
      </c>
      <c r="C80" s="329"/>
      <c r="D80" s="330"/>
      <c r="E80" s="66"/>
      <c r="F80" s="7" t="s">
        <v>4</v>
      </c>
      <c r="G80" s="215"/>
      <c r="H80" s="91"/>
      <c r="I80" s="85"/>
      <c r="J80" s="66"/>
      <c r="K80" s="99"/>
    </row>
    <row r="81" spans="2:11" ht="16.149999999999999" customHeight="1">
      <c r="B81" s="328" t="s">
        <v>113</v>
      </c>
      <c r="C81" s="329"/>
      <c r="D81" s="330"/>
      <c r="E81" s="66"/>
      <c r="F81" s="7" t="s">
        <v>4</v>
      </c>
      <c r="G81" s="215"/>
      <c r="H81" s="91"/>
      <c r="I81" s="85"/>
      <c r="J81" s="66"/>
      <c r="K81" s="99"/>
    </row>
    <row r="82" spans="2:11" ht="16.149999999999999" customHeight="1">
      <c r="B82" s="328" t="s">
        <v>122</v>
      </c>
      <c r="C82" s="329"/>
      <c r="D82" s="330"/>
      <c r="E82" s="66"/>
      <c r="F82" s="7" t="s">
        <v>4</v>
      </c>
      <c r="G82" s="215"/>
      <c r="H82" s="91"/>
      <c r="I82" s="85"/>
      <c r="J82" s="66"/>
      <c r="K82" s="99"/>
    </row>
    <row r="83" spans="2:11" ht="24" customHeight="1">
      <c r="B83" s="265" t="s">
        <v>99</v>
      </c>
      <c r="C83" s="320"/>
      <c r="D83" s="320"/>
      <c r="E83" s="34"/>
      <c r="F83" s="4" t="s">
        <v>65</v>
      </c>
      <c r="G83" s="216"/>
      <c r="H83" s="92"/>
      <c r="I83" s="83"/>
      <c r="J83" s="70"/>
      <c r="K83" s="100"/>
    </row>
    <row r="84" spans="2:11" ht="15" customHeight="1">
      <c r="B84" s="265" t="s">
        <v>9</v>
      </c>
      <c r="C84" s="320"/>
      <c r="D84" s="320"/>
      <c r="E84" s="34"/>
      <c r="F84" s="4" t="s">
        <v>65</v>
      </c>
      <c r="G84" s="216"/>
      <c r="H84" s="92"/>
      <c r="I84" s="83"/>
      <c r="J84" s="70"/>
      <c r="K84" s="100"/>
    </row>
    <row r="85" spans="2:11" ht="16.5">
      <c r="B85" s="265" t="s">
        <v>11</v>
      </c>
      <c r="C85" s="320"/>
      <c r="D85" s="320"/>
      <c r="E85" s="34"/>
      <c r="F85" s="4" t="s">
        <v>64</v>
      </c>
      <c r="G85" s="217"/>
      <c r="H85" s="87"/>
      <c r="I85" s="83"/>
      <c r="J85" s="70"/>
      <c r="K85" s="100"/>
    </row>
    <row r="86" spans="2:11" ht="16.5">
      <c r="B86" s="265" t="s">
        <v>100</v>
      </c>
      <c r="C86" s="320"/>
      <c r="D86" s="320"/>
      <c r="E86" s="34"/>
      <c r="F86" s="4" t="s">
        <v>64</v>
      </c>
      <c r="G86" s="141"/>
      <c r="H86" s="87"/>
      <c r="I86" s="83"/>
      <c r="J86" s="70"/>
      <c r="K86" s="100"/>
    </row>
    <row r="87" spans="2:11">
      <c r="B87" s="198" t="s">
        <v>136</v>
      </c>
      <c r="C87" s="199"/>
      <c r="D87" s="200"/>
      <c r="E87" s="176"/>
      <c r="F87" s="196" t="s">
        <v>65</v>
      </c>
      <c r="G87" s="218"/>
      <c r="H87" s="202"/>
      <c r="I87" s="178"/>
      <c r="J87" s="179"/>
      <c r="K87" s="180"/>
    </row>
    <row r="88" spans="2:11" ht="15" thickBot="1">
      <c r="B88" s="331" t="s">
        <v>66</v>
      </c>
      <c r="C88" s="332"/>
      <c r="D88" s="332"/>
      <c r="E88" s="35"/>
      <c r="F88" s="31" t="s">
        <v>65</v>
      </c>
      <c r="G88" s="219"/>
      <c r="H88" s="97"/>
      <c r="I88" s="86"/>
      <c r="J88" s="71"/>
      <c r="K88" s="101"/>
    </row>
    <row r="89" spans="2:11" ht="15" thickBot="1"/>
    <row r="90" spans="2:11" s="3" customFormat="1" ht="29.5" thickBot="1">
      <c r="B90" s="276" t="s">
        <v>0</v>
      </c>
      <c r="C90" s="277"/>
      <c r="D90" s="278"/>
      <c r="E90" s="12" t="s">
        <v>1</v>
      </c>
      <c r="F90" s="14" t="s">
        <v>2</v>
      </c>
      <c r="G90" s="58" t="s">
        <v>86</v>
      </c>
      <c r="H90" s="13" t="s">
        <v>87</v>
      </c>
      <c r="I90" s="58" t="s">
        <v>88</v>
      </c>
      <c r="J90" s="14" t="s">
        <v>94</v>
      </c>
      <c r="K90" s="14" t="s">
        <v>93</v>
      </c>
    </row>
    <row r="91" spans="2:11" s="3" customFormat="1" ht="15" thickBot="1">
      <c r="B91" s="339" t="s">
        <v>129</v>
      </c>
      <c r="C91" s="340"/>
      <c r="D91" s="340"/>
      <c r="E91" s="340"/>
      <c r="F91" s="340"/>
      <c r="G91" s="340"/>
      <c r="H91" s="340"/>
      <c r="I91" s="340"/>
      <c r="J91" s="340"/>
      <c r="K91" s="341"/>
    </row>
    <row r="92" spans="2:11" s="3" customFormat="1" ht="49.15" customHeight="1" thickBot="1">
      <c r="B92" s="300" t="s">
        <v>56</v>
      </c>
      <c r="C92" s="301"/>
      <c r="D92" s="301"/>
      <c r="E92" s="301"/>
      <c r="F92" s="301"/>
      <c r="G92" s="301"/>
      <c r="H92" s="301"/>
      <c r="I92" s="301"/>
      <c r="J92" s="301"/>
      <c r="K92" s="302"/>
    </row>
    <row r="93" spans="2:11">
      <c r="B93" s="287" t="s">
        <v>91</v>
      </c>
      <c r="C93" s="288"/>
      <c r="D93" s="288"/>
      <c r="E93" s="288"/>
      <c r="F93" s="288"/>
      <c r="G93" s="288"/>
      <c r="H93" s="288"/>
      <c r="I93" s="288"/>
      <c r="J93" s="288"/>
      <c r="K93" s="303"/>
    </row>
    <row r="94" spans="2:11" s="3" customFormat="1">
      <c r="B94" s="289" t="s">
        <v>92</v>
      </c>
      <c r="C94" s="290"/>
      <c r="D94" s="290"/>
      <c r="E94" s="145">
        <v>2</v>
      </c>
      <c r="F94" s="145" t="s">
        <v>5</v>
      </c>
      <c r="G94" s="74">
        <v>1.5</v>
      </c>
      <c r="H94" s="78">
        <v>50</v>
      </c>
      <c r="I94" s="79">
        <f>G94*H94</f>
        <v>75</v>
      </c>
      <c r="J94" s="64">
        <v>4</v>
      </c>
      <c r="K94" s="107">
        <f>I94*J94</f>
        <v>300</v>
      </c>
    </row>
    <row r="95" spans="2:11" ht="45" customHeight="1">
      <c r="B95" s="291" t="s">
        <v>95</v>
      </c>
      <c r="C95" s="292"/>
      <c r="D95" s="292"/>
      <c r="E95" s="292"/>
      <c r="F95" s="292"/>
      <c r="G95" s="292"/>
      <c r="H95" s="292"/>
      <c r="I95" s="292"/>
      <c r="J95" s="292"/>
      <c r="K95" s="308"/>
    </row>
    <row r="96" spans="2:11" ht="12.65" customHeight="1">
      <c r="B96" s="281" t="s">
        <v>12</v>
      </c>
      <c r="C96" s="282"/>
      <c r="D96" s="282"/>
      <c r="E96" s="282"/>
      <c r="F96" s="282"/>
      <c r="G96" s="282"/>
      <c r="H96" s="282"/>
      <c r="I96" s="282"/>
      <c r="J96" s="282"/>
      <c r="K96" s="309"/>
    </row>
    <row r="97" spans="2:11" ht="16.149999999999999" customHeight="1">
      <c r="B97" s="269" t="s">
        <v>103</v>
      </c>
      <c r="C97" s="270"/>
      <c r="D97" s="271"/>
      <c r="E97" s="60">
        <v>1</v>
      </c>
      <c r="F97" s="4" t="s">
        <v>64</v>
      </c>
      <c r="G97" s="76"/>
      <c r="H97" s="114">
        <v>2415</v>
      </c>
      <c r="I97" s="132">
        <f>G97*H97</f>
        <v>0</v>
      </c>
      <c r="J97" s="64">
        <v>9</v>
      </c>
      <c r="K97" s="133">
        <f>I97*J97</f>
        <v>0</v>
      </c>
    </row>
    <row r="98" spans="2:11" ht="16.149999999999999" customHeight="1">
      <c r="B98" s="373" t="s">
        <v>159</v>
      </c>
      <c r="C98" s="373"/>
      <c r="D98" s="373"/>
      <c r="E98" s="211">
        <v>1</v>
      </c>
      <c r="F98" s="4" t="s">
        <v>111</v>
      </c>
      <c r="G98" s="76"/>
      <c r="H98" s="115">
        <v>2415</v>
      </c>
      <c r="I98" s="132">
        <f>G98*H98</f>
        <v>0</v>
      </c>
      <c r="J98" s="64">
        <v>14</v>
      </c>
      <c r="K98" s="133">
        <f>I98*J98</f>
        <v>0</v>
      </c>
    </row>
    <row r="99" spans="2:11">
      <c r="B99" s="410" t="s">
        <v>15</v>
      </c>
      <c r="C99" s="248"/>
      <c r="D99" s="248"/>
      <c r="E99" s="248"/>
      <c r="F99" s="248"/>
      <c r="G99" s="248"/>
      <c r="H99" s="248"/>
      <c r="I99" s="248"/>
      <c r="J99" s="248"/>
      <c r="K99" s="310"/>
    </row>
    <row r="100" spans="2:11" ht="14.5" customHeight="1">
      <c r="B100" s="286" t="s">
        <v>109</v>
      </c>
      <c r="C100" s="293"/>
      <c r="D100" s="294"/>
      <c r="E100" s="4">
        <v>2</v>
      </c>
      <c r="F100" s="146" t="s">
        <v>5</v>
      </c>
      <c r="G100" s="75"/>
      <c r="H100" s="153">
        <v>12</v>
      </c>
      <c r="I100" s="132">
        <f t="shared" ref="I100" si="6">G100*H100</f>
        <v>0</v>
      </c>
      <c r="J100" s="64">
        <v>1</v>
      </c>
      <c r="K100" s="133">
        <f t="shared" ref="K100" si="7">I100*J100</f>
        <v>0</v>
      </c>
    </row>
    <row r="101" spans="2:11">
      <c r="B101" s="243" t="s">
        <v>13</v>
      </c>
      <c r="C101" s="244"/>
      <c r="D101" s="244"/>
      <c r="E101" s="244"/>
      <c r="F101" s="244"/>
      <c r="G101" s="244"/>
      <c r="H101" s="244"/>
      <c r="I101" s="244"/>
      <c r="J101" s="244"/>
      <c r="K101" s="298"/>
    </row>
    <row r="102" spans="2:11" ht="16.5">
      <c r="B102" s="407" t="s">
        <v>18</v>
      </c>
      <c r="C102" s="408"/>
      <c r="D102" s="409"/>
      <c r="E102" s="148">
        <v>2</v>
      </c>
      <c r="F102" s="147" t="s">
        <v>64</v>
      </c>
      <c r="G102" s="140"/>
      <c r="H102" s="115">
        <v>1700</v>
      </c>
      <c r="I102" s="132">
        <f t="shared" ref="I102" si="8">G102*H102</f>
        <v>0</v>
      </c>
      <c r="J102" s="64">
        <v>1</v>
      </c>
      <c r="K102" s="133">
        <f t="shared" ref="K102" si="9">I102*J102</f>
        <v>0</v>
      </c>
    </row>
    <row r="103" spans="2:11">
      <c r="B103" s="243" t="s">
        <v>14</v>
      </c>
      <c r="C103" s="244"/>
      <c r="D103" s="244"/>
      <c r="E103" s="244"/>
      <c r="F103" s="244"/>
      <c r="G103" s="244"/>
      <c r="H103" s="244"/>
      <c r="I103" s="244"/>
      <c r="J103" s="244"/>
      <c r="K103" s="298"/>
    </row>
    <row r="104" spans="2:11" ht="15" thickBot="1">
      <c r="B104" s="404" t="s">
        <v>83</v>
      </c>
      <c r="C104" s="405"/>
      <c r="D104" s="406"/>
      <c r="E104" s="171"/>
      <c r="F104" s="171"/>
      <c r="G104" s="171"/>
      <c r="H104" s="230" t="s">
        <v>110</v>
      </c>
      <c r="I104" s="173"/>
      <c r="J104" s="169">
        <v>2</v>
      </c>
      <c r="K104" s="174">
        <f>I104*J104</f>
        <v>0</v>
      </c>
    </row>
    <row r="105" spans="2:11" ht="15" customHeight="1" thickBot="1">
      <c r="B105" s="416" t="str">
        <f>B91</f>
        <v>LESNEVEN site Cleusmeur</v>
      </c>
      <c r="C105" s="417"/>
      <c r="D105" s="417"/>
      <c r="E105" s="417"/>
      <c r="F105" s="417"/>
      <c r="G105" s="417"/>
      <c r="H105" s="417"/>
      <c r="I105" s="417"/>
      <c r="J105" s="417"/>
      <c r="K105" s="143">
        <f>K97+K100+K102+K104</f>
        <v>0</v>
      </c>
    </row>
    <row r="106" spans="2:11" ht="15" customHeight="1" thickBot="1">
      <c r="B106" s="419" t="s">
        <v>147</v>
      </c>
      <c r="C106" s="420"/>
      <c r="D106" s="420"/>
      <c r="E106" s="420"/>
      <c r="F106" s="420"/>
      <c r="G106" s="420"/>
      <c r="H106" s="420"/>
      <c r="I106" s="420"/>
      <c r="J106" s="420"/>
      <c r="K106" s="143">
        <f>K98+K100+K102+K104</f>
        <v>0</v>
      </c>
    </row>
    <row r="107" spans="2:11" ht="53" customHeight="1" thickBot="1">
      <c r="B107" s="300" t="s">
        <v>98</v>
      </c>
      <c r="C107" s="301"/>
      <c r="D107" s="301"/>
      <c r="E107" s="301"/>
      <c r="F107" s="301"/>
      <c r="G107" s="301"/>
      <c r="H107" s="301"/>
      <c r="I107" s="301"/>
      <c r="J107" s="301"/>
      <c r="K107" s="302"/>
    </row>
    <row r="108" spans="2:11" ht="55.15" customHeight="1">
      <c r="B108" s="418" t="s">
        <v>148</v>
      </c>
      <c r="C108" s="415"/>
      <c r="D108" s="415"/>
      <c r="E108" s="221"/>
      <c r="F108" s="210" t="s">
        <v>101</v>
      </c>
      <c r="G108" s="222"/>
      <c r="H108" s="87"/>
      <c r="I108" s="223"/>
      <c r="J108" s="221"/>
      <c r="K108" s="224"/>
    </row>
    <row r="109" spans="2:11" ht="55.15" customHeight="1">
      <c r="B109" s="328" t="s">
        <v>149</v>
      </c>
      <c r="C109" s="329"/>
      <c r="D109" s="330"/>
      <c r="E109" s="221"/>
      <c r="F109" s="210" t="s">
        <v>111</v>
      </c>
      <c r="G109" s="222"/>
      <c r="H109" s="87"/>
      <c r="I109" s="223"/>
      <c r="J109" s="221"/>
      <c r="K109" s="224"/>
    </row>
    <row r="110" spans="2:11" ht="16.5">
      <c r="B110" s="265" t="s">
        <v>10</v>
      </c>
      <c r="C110" s="320"/>
      <c r="D110" s="320"/>
      <c r="E110" s="34"/>
      <c r="F110" s="4" t="s">
        <v>64</v>
      </c>
      <c r="G110" s="141"/>
      <c r="H110" s="87"/>
      <c r="I110" s="83"/>
      <c r="J110" s="66"/>
      <c r="K110" s="100"/>
    </row>
    <row r="111" spans="2:11" ht="16.5">
      <c r="B111" s="265" t="s">
        <v>63</v>
      </c>
      <c r="C111" s="320"/>
      <c r="D111" s="320"/>
      <c r="E111" s="34"/>
      <c r="F111" s="4" t="s">
        <v>64</v>
      </c>
      <c r="G111" s="141"/>
      <c r="H111" s="87"/>
      <c r="I111" s="83"/>
      <c r="J111" s="66"/>
      <c r="K111" s="100"/>
    </row>
    <row r="112" spans="2:11" s="28" customFormat="1" ht="16.149999999999999" customHeight="1">
      <c r="B112" s="322" t="s">
        <v>104</v>
      </c>
      <c r="C112" s="323"/>
      <c r="D112" s="324"/>
      <c r="E112" s="34"/>
      <c r="F112" s="7" t="s">
        <v>101</v>
      </c>
      <c r="G112" s="76"/>
      <c r="H112" s="87"/>
      <c r="I112" s="84"/>
      <c r="J112" s="66"/>
      <c r="K112" s="98"/>
    </row>
    <row r="113" spans="2:11" ht="16.5">
      <c r="B113" s="268" t="s">
        <v>59</v>
      </c>
      <c r="C113" s="321"/>
      <c r="D113" s="321"/>
      <c r="E113" s="66"/>
      <c r="F113" s="4" t="s">
        <v>101</v>
      </c>
      <c r="G113" s="213"/>
      <c r="H113" s="87"/>
      <c r="I113" s="85"/>
      <c r="J113" s="66"/>
      <c r="K113" s="99"/>
    </row>
    <row r="114" spans="2:11" ht="28.9" customHeight="1">
      <c r="B114" s="268" t="s">
        <v>60</v>
      </c>
      <c r="C114" s="321"/>
      <c r="D114" s="321"/>
      <c r="E114" s="66"/>
      <c r="F114" s="7" t="s">
        <v>5</v>
      </c>
      <c r="G114" s="214"/>
      <c r="H114" s="89"/>
      <c r="I114" s="85"/>
      <c r="J114" s="66"/>
      <c r="K114" s="99"/>
    </row>
    <row r="115" spans="2:11" ht="48" customHeight="1">
      <c r="B115" s="268" t="s">
        <v>96</v>
      </c>
      <c r="C115" s="321"/>
      <c r="D115" s="321"/>
      <c r="E115" s="66"/>
      <c r="F115" s="4" t="s">
        <v>64</v>
      </c>
      <c r="G115" s="213"/>
      <c r="H115" s="87"/>
      <c r="I115" s="85"/>
      <c r="J115" s="66"/>
      <c r="K115" s="99"/>
    </row>
    <row r="116" spans="2:11">
      <c r="B116" s="325" t="s">
        <v>80</v>
      </c>
      <c r="C116" s="326"/>
      <c r="D116" s="327"/>
      <c r="E116" s="34"/>
      <c r="F116" s="34"/>
      <c r="G116" s="34"/>
      <c r="H116" s="95" t="s">
        <v>110</v>
      </c>
      <c r="I116" s="85"/>
      <c r="J116" s="66"/>
      <c r="K116" s="100"/>
    </row>
    <row r="117" spans="2:11" ht="39.65" customHeight="1">
      <c r="B117" s="268" t="s">
        <v>61</v>
      </c>
      <c r="C117" s="321"/>
      <c r="D117" s="321"/>
      <c r="E117" s="66"/>
      <c r="F117" s="4" t="s">
        <v>64</v>
      </c>
      <c r="G117" s="213"/>
      <c r="H117" s="116"/>
      <c r="I117" s="85"/>
      <c r="J117" s="66"/>
      <c r="K117" s="99"/>
    </row>
    <row r="118" spans="2:11" ht="14.5" customHeight="1">
      <c r="B118" s="268" t="s">
        <v>62</v>
      </c>
      <c r="C118" s="321"/>
      <c r="D118" s="321"/>
      <c r="E118" s="66"/>
      <c r="F118" s="4" t="s">
        <v>64</v>
      </c>
      <c r="G118" s="213"/>
      <c r="H118" s="87"/>
      <c r="I118" s="85"/>
      <c r="J118" s="66"/>
      <c r="K118" s="99"/>
    </row>
    <row r="119" spans="2:11" ht="14.5" customHeight="1">
      <c r="B119" s="268" t="s">
        <v>102</v>
      </c>
      <c r="C119" s="321"/>
      <c r="D119" s="321"/>
      <c r="E119" s="66"/>
      <c r="F119" s="7" t="s">
        <v>4</v>
      </c>
      <c r="G119" s="215"/>
      <c r="H119" s="91"/>
      <c r="I119" s="85"/>
      <c r="J119" s="66"/>
      <c r="K119" s="99"/>
    </row>
    <row r="120" spans="2:11">
      <c r="B120" s="268" t="s">
        <v>97</v>
      </c>
      <c r="C120" s="321"/>
      <c r="D120" s="321"/>
      <c r="E120" s="66"/>
      <c r="F120" s="7" t="s">
        <v>4</v>
      </c>
      <c r="G120" s="215"/>
      <c r="H120" s="91"/>
      <c r="I120" s="85"/>
      <c r="J120" s="66"/>
      <c r="K120" s="99"/>
    </row>
    <row r="121" spans="2:11" ht="14.5" customHeight="1">
      <c r="B121" s="328" t="s">
        <v>112</v>
      </c>
      <c r="C121" s="329"/>
      <c r="D121" s="330"/>
      <c r="E121" s="66"/>
      <c r="F121" s="7" t="s">
        <v>4</v>
      </c>
      <c r="G121" s="215"/>
      <c r="H121" s="91"/>
      <c r="I121" s="85"/>
      <c r="J121" s="66"/>
      <c r="K121" s="99"/>
    </row>
    <row r="122" spans="2:11" ht="16.149999999999999" customHeight="1">
      <c r="B122" s="328" t="s">
        <v>113</v>
      </c>
      <c r="C122" s="329"/>
      <c r="D122" s="330"/>
      <c r="E122" s="66"/>
      <c r="F122" s="7" t="s">
        <v>4</v>
      </c>
      <c r="G122" s="215"/>
      <c r="H122" s="91"/>
      <c r="I122" s="85"/>
      <c r="J122" s="66"/>
      <c r="K122" s="99"/>
    </row>
    <row r="123" spans="2:11" ht="16.149999999999999" customHeight="1">
      <c r="B123" s="328" t="s">
        <v>122</v>
      </c>
      <c r="C123" s="329"/>
      <c r="D123" s="330"/>
      <c r="E123" s="66"/>
      <c r="F123" s="7" t="s">
        <v>4</v>
      </c>
      <c r="G123" s="215"/>
      <c r="H123" s="91"/>
      <c r="I123" s="85"/>
      <c r="J123" s="66"/>
      <c r="K123" s="99"/>
    </row>
    <row r="124" spans="2:11" ht="24" customHeight="1">
      <c r="B124" s="265" t="s">
        <v>99</v>
      </c>
      <c r="C124" s="320"/>
      <c r="D124" s="320"/>
      <c r="E124" s="34"/>
      <c r="F124" s="4" t="s">
        <v>65</v>
      </c>
      <c r="G124" s="216"/>
      <c r="H124" s="92"/>
      <c r="I124" s="83"/>
      <c r="J124" s="70"/>
      <c r="K124" s="100"/>
    </row>
    <row r="125" spans="2:11" ht="15" customHeight="1">
      <c r="B125" s="265" t="s">
        <v>9</v>
      </c>
      <c r="C125" s="320"/>
      <c r="D125" s="320"/>
      <c r="E125" s="34"/>
      <c r="F125" s="4" t="s">
        <v>65</v>
      </c>
      <c r="G125" s="216"/>
      <c r="H125" s="92"/>
      <c r="I125" s="83"/>
      <c r="J125" s="70"/>
      <c r="K125" s="100"/>
    </row>
    <row r="126" spans="2:11" ht="16.5">
      <c r="B126" s="265" t="s">
        <v>11</v>
      </c>
      <c r="C126" s="320"/>
      <c r="D126" s="320"/>
      <c r="E126" s="34"/>
      <c r="F126" s="4" t="s">
        <v>64</v>
      </c>
      <c r="G126" s="217"/>
      <c r="H126" s="87"/>
      <c r="I126" s="83"/>
      <c r="J126" s="70"/>
      <c r="K126" s="100"/>
    </row>
    <row r="127" spans="2:11" ht="16.5">
      <c r="B127" s="265" t="s">
        <v>100</v>
      </c>
      <c r="C127" s="320"/>
      <c r="D127" s="320"/>
      <c r="E127" s="34"/>
      <c r="F127" s="4" t="s">
        <v>64</v>
      </c>
      <c r="G127" s="141"/>
      <c r="H127" s="87"/>
      <c r="I127" s="83"/>
      <c r="J127" s="70"/>
      <c r="K127" s="100"/>
    </row>
    <row r="128" spans="2:11">
      <c r="B128" s="198" t="s">
        <v>136</v>
      </c>
      <c r="C128" s="199"/>
      <c r="D128" s="200"/>
      <c r="E128" s="176"/>
      <c r="F128" s="196" t="s">
        <v>65</v>
      </c>
      <c r="G128" s="218"/>
      <c r="H128" s="202"/>
      <c r="I128" s="178"/>
      <c r="J128" s="179"/>
      <c r="K128" s="180"/>
    </row>
    <row r="129" spans="2:11" ht="15" thickBot="1">
      <c r="B129" s="331" t="s">
        <v>66</v>
      </c>
      <c r="C129" s="332"/>
      <c r="D129" s="332"/>
      <c r="E129" s="35"/>
      <c r="F129" s="31" t="s">
        <v>65</v>
      </c>
      <c r="G129" s="219"/>
      <c r="H129" s="97"/>
      <c r="I129" s="86"/>
      <c r="J129" s="71"/>
      <c r="K129" s="101"/>
    </row>
  </sheetData>
  <mergeCells count="122">
    <mergeCell ref="B12:D12"/>
    <mergeCell ref="B22:J22"/>
    <mergeCell ref="B25:D25"/>
    <mergeCell ref="B55:D55"/>
    <mergeCell ref="B65:J65"/>
    <mergeCell ref="B68:D68"/>
    <mergeCell ref="B109:D109"/>
    <mergeCell ref="B98:D98"/>
    <mergeCell ref="B105:J105"/>
    <mergeCell ref="B106:J106"/>
    <mergeCell ref="B107:K107"/>
    <mergeCell ref="B47:D47"/>
    <mergeCell ref="B48:K48"/>
    <mergeCell ref="B49:K49"/>
    <mergeCell ref="B50:K50"/>
    <mergeCell ref="B51:D51"/>
    <mergeCell ref="B58:K58"/>
    <mergeCell ref="B52:K52"/>
    <mergeCell ref="B53:K53"/>
    <mergeCell ref="B54:D54"/>
    <mergeCell ref="B56:K56"/>
    <mergeCell ref="B57:D57"/>
    <mergeCell ref="B102:D102"/>
    <mergeCell ref="B94:D94"/>
    <mergeCell ref="B126:D126"/>
    <mergeCell ref="B127:D127"/>
    <mergeCell ref="B129:D129"/>
    <mergeCell ref="B120:D120"/>
    <mergeCell ref="B121:D121"/>
    <mergeCell ref="B122:D122"/>
    <mergeCell ref="B123:D123"/>
    <mergeCell ref="B124:D124"/>
    <mergeCell ref="B125:D125"/>
    <mergeCell ref="B114:D114"/>
    <mergeCell ref="B115:D115"/>
    <mergeCell ref="B116:D116"/>
    <mergeCell ref="B117:D117"/>
    <mergeCell ref="B118:D118"/>
    <mergeCell ref="B119:D119"/>
    <mergeCell ref="B108:D108"/>
    <mergeCell ref="B110:D110"/>
    <mergeCell ref="B111:D111"/>
    <mergeCell ref="B112:D112"/>
    <mergeCell ref="B113:D113"/>
    <mergeCell ref="B97:D97"/>
    <mergeCell ref="B101:K101"/>
    <mergeCell ref="B95:K95"/>
    <mergeCell ref="B96:K96"/>
    <mergeCell ref="B99:K99"/>
    <mergeCell ref="B100:D100"/>
    <mergeCell ref="B88:D88"/>
    <mergeCell ref="B90:D90"/>
    <mergeCell ref="B91:K91"/>
    <mergeCell ref="B92:K92"/>
    <mergeCell ref="B93:K93"/>
    <mergeCell ref="B81:D81"/>
    <mergeCell ref="B82:D82"/>
    <mergeCell ref="B83:D83"/>
    <mergeCell ref="B84:D84"/>
    <mergeCell ref="B85:D85"/>
    <mergeCell ref="B86:D86"/>
    <mergeCell ref="B77:D77"/>
    <mergeCell ref="B78:D78"/>
    <mergeCell ref="B79:D79"/>
    <mergeCell ref="B80:D80"/>
    <mergeCell ref="B75:D75"/>
    <mergeCell ref="B76:D76"/>
    <mergeCell ref="B66:K66"/>
    <mergeCell ref="B67:D67"/>
    <mergeCell ref="B70:D70"/>
    <mergeCell ref="B74:D74"/>
    <mergeCell ref="B59:D59"/>
    <mergeCell ref="B60:K60"/>
    <mergeCell ref="B61:D61"/>
    <mergeCell ref="B62:K62"/>
    <mergeCell ref="B63:D63"/>
    <mergeCell ref="B64:J64"/>
    <mergeCell ref="B69:D69"/>
    <mergeCell ref="B71:D71"/>
    <mergeCell ref="B72:D72"/>
    <mergeCell ref="B73:D73"/>
    <mergeCell ref="B20:D20"/>
    <mergeCell ref="B21:J21"/>
    <mergeCell ref="B23:K23"/>
    <mergeCell ref="B24:D24"/>
    <mergeCell ref="B45:D45"/>
    <mergeCell ref="B38:D38"/>
    <mergeCell ref="B39:D39"/>
    <mergeCell ref="B40:D40"/>
    <mergeCell ref="B41:D41"/>
    <mergeCell ref="B42:D42"/>
    <mergeCell ref="B43:D43"/>
    <mergeCell ref="B32:D32"/>
    <mergeCell ref="B33:D33"/>
    <mergeCell ref="B34:D34"/>
    <mergeCell ref="B35:D35"/>
    <mergeCell ref="B36:D36"/>
    <mergeCell ref="B37:D37"/>
    <mergeCell ref="C2:K2"/>
    <mergeCell ref="B4:D4"/>
    <mergeCell ref="B5:K5"/>
    <mergeCell ref="B6:K6"/>
    <mergeCell ref="B7:K7"/>
    <mergeCell ref="B8:D8"/>
    <mergeCell ref="B103:K103"/>
    <mergeCell ref="B104:D104"/>
    <mergeCell ref="B15:K15"/>
    <mergeCell ref="B17:K17"/>
    <mergeCell ref="B18:D18"/>
    <mergeCell ref="B16:D16"/>
    <mergeCell ref="B9:K9"/>
    <mergeCell ref="B10:K10"/>
    <mergeCell ref="B13:K13"/>
    <mergeCell ref="B14:D14"/>
    <mergeCell ref="B11:D11"/>
    <mergeCell ref="B26:D26"/>
    <mergeCell ref="B27:D27"/>
    <mergeCell ref="B28:D28"/>
    <mergeCell ref="B29:D29"/>
    <mergeCell ref="B30:D30"/>
    <mergeCell ref="B31:D31"/>
    <mergeCell ref="B19:K19"/>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8"/>
  <sheetViews>
    <sheetView showGridLines="0" zoomScaleNormal="100" workbookViewId="0">
      <pane ySplit="5" topLeftCell="A6" activePane="bottomLeft" state="frozen"/>
      <selection pane="bottomLeft" activeCell="P11" sqref="P11"/>
    </sheetView>
  </sheetViews>
  <sheetFormatPr baseColWidth="10" defaultRowHeight="14.5"/>
  <cols>
    <col min="1" max="1" width="2.7265625" customWidth="1"/>
    <col min="2" max="2" width="24.54296875" customWidth="1"/>
    <col min="3" max="4" width="15.26953125" customWidth="1"/>
    <col min="7" max="7" width="15.7265625" customWidth="1"/>
    <col min="8" max="8" width="23.7265625" bestFit="1" customWidth="1"/>
    <col min="11" max="11" width="13.1796875" customWidth="1"/>
  </cols>
  <sheetData>
    <row r="1" spans="2:12" ht="15" thickBot="1"/>
    <row r="2" spans="2:12" ht="49.9" customHeight="1" thickBot="1">
      <c r="B2" s="26"/>
      <c r="C2" s="275" t="s">
        <v>114</v>
      </c>
      <c r="D2" s="275"/>
      <c r="E2" s="275"/>
      <c r="F2" s="275"/>
      <c r="G2" s="275"/>
      <c r="H2" s="275"/>
      <c r="I2" s="275"/>
      <c r="J2" s="275"/>
      <c r="K2" s="299"/>
    </row>
    <row r="3" spans="2:12" ht="15" customHeight="1" thickBot="1">
      <c r="B3" s="9"/>
      <c r="C3" s="9"/>
      <c r="D3" s="9"/>
      <c r="E3" s="53"/>
      <c r="F3" s="53"/>
      <c r="G3" s="53"/>
      <c r="H3" s="49"/>
      <c r="I3" s="49"/>
      <c r="J3" s="49"/>
      <c r="K3" s="73"/>
      <c r="L3" s="103"/>
    </row>
    <row r="4" spans="2:12" s="3" customFormat="1" ht="29.5" thickBot="1">
      <c r="B4" s="276" t="s">
        <v>0</v>
      </c>
      <c r="C4" s="277"/>
      <c r="D4" s="278"/>
      <c r="E4" s="112" t="s">
        <v>1</v>
      </c>
      <c r="F4" s="113" t="s">
        <v>2</v>
      </c>
      <c r="G4" s="58" t="s">
        <v>86</v>
      </c>
      <c r="H4" s="13" t="s">
        <v>87</v>
      </c>
      <c r="I4" s="58" t="s">
        <v>88</v>
      </c>
      <c r="J4" s="14" t="s">
        <v>94</v>
      </c>
      <c r="K4" s="14" t="s">
        <v>93</v>
      </c>
    </row>
    <row r="5" spans="2:12" s="3" customFormat="1" ht="15" thickBot="1">
      <c r="B5" s="304" t="s">
        <v>105</v>
      </c>
      <c r="C5" s="305"/>
      <c r="D5" s="305"/>
      <c r="E5" s="305"/>
      <c r="F5" s="305"/>
      <c r="G5" s="305"/>
      <c r="H5" s="305"/>
      <c r="I5" s="305"/>
      <c r="J5" s="305"/>
      <c r="K5" s="306"/>
    </row>
    <row r="6" spans="2:12" s="3" customFormat="1" ht="34.15" customHeight="1" thickBot="1">
      <c r="B6" s="300" t="s">
        <v>56</v>
      </c>
      <c r="C6" s="301"/>
      <c r="D6" s="301"/>
      <c r="E6" s="301"/>
      <c r="F6" s="301"/>
      <c r="G6" s="301"/>
      <c r="H6" s="301"/>
      <c r="I6" s="301"/>
      <c r="J6" s="301"/>
      <c r="K6" s="302"/>
    </row>
    <row r="7" spans="2:12">
      <c r="B7" s="287" t="s">
        <v>91</v>
      </c>
      <c r="C7" s="288"/>
      <c r="D7" s="288"/>
      <c r="E7" s="288"/>
      <c r="F7" s="288"/>
      <c r="G7" s="288"/>
      <c r="H7" s="288"/>
      <c r="I7" s="288"/>
      <c r="J7" s="288"/>
      <c r="K7" s="303"/>
    </row>
    <row r="8" spans="2:12" s="3" customFormat="1">
      <c r="B8" s="289" t="s">
        <v>92</v>
      </c>
      <c r="C8" s="290"/>
      <c r="D8" s="290"/>
      <c r="E8" s="59">
        <v>2</v>
      </c>
      <c r="F8" s="59" t="s">
        <v>5</v>
      </c>
      <c r="G8" s="74">
        <v>1.5</v>
      </c>
      <c r="H8" s="78">
        <v>500</v>
      </c>
      <c r="I8" s="79">
        <f>G8*H8</f>
        <v>750</v>
      </c>
      <c r="J8" s="64">
        <v>4</v>
      </c>
      <c r="K8" s="107">
        <f>I8*J8</f>
        <v>3000</v>
      </c>
    </row>
    <row r="9" spans="2:12" ht="48" customHeight="1">
      <c r="B9" s="291" t="s">
        <v>95</v>
      </c>
      <c r="C9" s="292"/>
      <c r="D9" s="292"/>
      <c r="E9" s="292"/>
      <c r="F9" s="292"/>
      <c r="G9" s="292"/>
      <c r="H9" s="292"/>
      <c r="I9" s="292"/>
      <c r="J9" s="292"/>
      <c r="K9" s="308"/>
    </row>
    <row r="10" spans="2:12" ht="12.65" customHeight="1">
      <c r="B10" s="281" t="s">
        <v>12</v>
      </c>
      <c r="C10" s="282"/>
      <c r="D10" s="282"/>
      <c r="E10" s="282"/>
      <c r="F10" s="282"/>
      <c r="G10" s="282"/>
      <c r="H10" s="282"/>
      <c r="I10" s="282"/>
      <c r="J10" s="282"/>
      <c r="K10" s="309"/>
    </row>
    <row r="11" spans="2:12" ht="16.149999999999999" customHeight="1">
      <c r="B11" s="283" t="s">
        <v>103</v>
      </c>
      <c r="C11" s="284"/>
      <c r="D11" s="285"/>
      <c r="E11" s="60">
        <v>1</v>
      </c>
      <c r="F11" s="4" t="s">
        <v>64</v>
      </c>
      <c r="G11" s="76"/>
      <c r="H11" s="194">
        <v>2667</v>
      </c>
      <c r="I11" s="80">
        <f>G11*H11</f>
        <v>0</v>
      </c>
      <c r="J11" s="64">
        <v>9</v>
      </c>
      <c r="K11" s="106">
        <f>I11*J11</f>
        <v>0</v>
      </c>
    </row>
    <row r="12" spans="2:12" ht="16.5">
      <c r="B12" s="283"/>
      <c r="C12" s="284"/>
      <c r="D12" s="285"/>
      <c r="E12" s="2">
        <v>2</v>
      </c>
      <c r="F12" s="4" t="s">
        <v>64</v>
      </c>
      <c r="G12" s="76"/>
      <c r="H12" s="194">
        <v>9898</v>
      </c>
      <c r="I12" s="80">
        <f t="shared" ref="I12:I16" si="0">G12*H12</f>
        <v>0</v>
      </c>
      <c r="J12" s="64">
        <v>7</v>
      </c>
      <c r="K12" s="106">
        <f t="shared" ref="K12:K16" si="1">I12*J12</f>
        <v>0</v>
      </c>
    </row>
    <row r="13" spans="2:12" ht="16.5">
      <c r="B13" s="286"/>
      <c r="C13" s="284"/>
      <c r="D13" s="285"/>
      <c r="E13" s="42">
        <v>3</v>
      </c>
      <c r="F13" s="51" t="s">
        <v>64</v>
      </c>
      <c r="G13" s="76"/>
      <c r="H13" s="194">
        <v>12877</v>
      </c>
      <c r="I13" s="80">
        <f t="shared" si="0"/>
        <v>0</v>
      </c>
      <c r="J13" s="64">
        <v>6</v>
      </c>
      <c r="K13" s="106">
        <f t="shared" si="1"/>
        <v>0</v>
      </c>
    </row>
    <row r="14" spans="2:12" ht="16.5">
      <c r="B14" s="269" t="s">
        <v>106</v>
      </c>
      <c r="C14" s="270"/>
      <c r="D14" s="271"/>
      <c r="E14" s="2">
        <v>1</v>
      </c>
      <c r="F14" s="4" t="s">
        <v>101</v>
      </c>
      <c r="G14" s="76"/>
      <c r="H14" s="194">
        <v>0</v>
      </c>
      <c r="I14" s="80">
        <f t="shared" si="0"/>
        <v>0</v>
      </c>
      <c r="J14" s="64">
        <v>9</v>
      </c>
      <c r="K14" s="106">
        <f t="shared" si="1"/>
        <v>0</v>
      </c>
    </row>
    <row r="15" spans="2:12" ht="16.5">
      <c r="B15" s="283"/>
      <c r="C15" s="284"/>
      <c r="D15" s="285"/>
      <c r="E15" s="2">
        <v>2</v>
      </c>
      <c r="F15" s="4" t="s">
        <v>101</v>
      </c>
      <c r="G15" s="76"/>
      <c r="H15" s="194">
        <v>300</v>
      </c>
      <c r="I15" s="80">
        <f t="shared" si="0"/>
        <v>0</v>
      </c>
      <c r="J15" s="64">
        <v>7</v>
      </c>
      <c r="K15" s="106">
        <f t="shared" si="1"/>
        <v>0</v>
      </c>
    </row>
    <row r="16" spans="2:12" ht="16.5">
      <c r="B16" s="286"/>
      <c r="C16" s="293"/>
      <c r="D16" s="294"/>
      <c r="E16" s="2">
        <v>3</v>
      </c>
      <c r="F16" s="4" t="s">
        <v>101</v>
      </c>
      <c r="G16" s="76"/>
      <c r="H16" s="194">
        <v>3027</v>
      </c>
      <c r="I16" s="80">
        <f t="shared" si="0"/>
        <v>0</v>
      </c>
      <c r="J16" s="64">
        <v>6</v>
      </c>
      <c r="K16" s="106">
        <f t="shared" si="1"/>
        <v>0</v>
      </c>
    </row>
    <row r="17" spans="2:11">
      <c r="B17" s="243" t="s">
        <v>15</v>
      </c>
      <c r="C17" s="248"/>
      <c r="D17" s="248"/>
      <c r="E17" s="248"/>
      <c r="F17" s="248"/>
      <c r="G17" s="248"/>
      <c r="H17" s="248"/>
      <c r="I17" s="248"/>
      <c r="J17" s="248"/>
      <c r="K17" s="310"/>
    </row>
    <row r="18" spans="2:11">
      <c r="B18" s="10"/>
      <c r="C18" s="8" t="s">
        <v>25</v>
      </c>
      <c r="D18" s="8" t="s">
        <v>26</v>
      </c>
      <c r="E18" s="249"/>
      <c r="F18" s="250"/>
      <c r="G18" s="250"/>
      <c r="H18" s="250"/>
      <c r="I18" s="250"/>
      <c r="J18" s="250"/>
      <c r="K18" s="307"/>
    </row>
    <row r="19" spans="2:11" ht="14.5" customHeight="1">
      <c r="B19" s="251" t="s">
        <v>89</v>
      </c>
      <c r="C19" s="254" t="s">
        <v>20</v>
      </c>
      <c r="D19" s="2" t="s">
        <v>27</v>
      </c>
      <c r="E19" s="254">
        <v>1</v>
      </c>
      <c r="F19" s="50" t="s">
        <v>5</v>
      </c>
      <c r="G19" s="75"/>
      <c r="H19" s="88"/>
      <c r="I19" s="80">
        <f>G19*H19</f>
        <v>0</v>
      </c>
      <c r="J19" s="64">
        <v>2</v>
      </c>
      <c r="K19" s="105">
        <f>I19*J19</f>
        <v>0</v>
      </c>
    </row>
    <row r="20" spans="2:11">
      <c r="B20" s="252"/>
      <c r="C20" s="255"/>
      <c r="D20" s="2" t="s">
        <v>24</v>
      </c>
      <c r="E20" s="255"/>
      <c r="F20" s="50" t="s">
        <v>5</v>
      </c>
      <c r="G20" s="75"/>
      <c r="H20" s="88"/>
      <c r="I20" s="80">
        <f t="shared" ref="I20:I34" si="2">G20*H20</f>
        <v>0</v>
      </c>
      <c r="J20" s="64">
        <v>2</v>
      </c>
      <c r="K20" s="105">
        <f t="shared" ref="K20:K34" si="3">I20*J20</f>
        <v>0</v>
      </c>
    </row>
    <row r="21" spans="2:11">
      <c r="B21" s="252"/>
      <c r="C21" s="255"/>
      <c r="D21" s="2" t="s">
        <v>22</v>
      </c>
      <c r="E21" s="255"/>
      <c r="F21" s="50" t="s">
        <v>5</v>
      </c>
      <c r="G21" s="75"/>
      <c r="H21" s="89">
        <v>44</v>
      </c>
      <c r="I21" s="80">
        <f t="shared" si="2"/>
        <v>0</v>
      </c>
      <c r="J21" s="64">
        <v>2</v>
      </c>
      <c r="K21" s="105">
        <f t="shared" si="3"/>
        <v>0</v>
      </c>
    </row>
    <row r="22" spans="2:11" ht="14.5" customHeight="1">
      <c r="B22" s="252"/>
      <c r="C22" s="256"/>
      <c r="D22" s="2" t="s">
        <v>23</v>
      </c>
      <c r="E22" s="255"/>
      <c r="F22" s="50" t="s">
        <v>5</v>
      </c>
      <c r="G22" s="75"/>
      <c r="H22" s="88"/>
      <c r="I22" s="80">
        <f t="shared" si="2"/>
        <v>0</v>
      </c>
      <c r="J22" s="64">
        <v>2</v>
      </c>
      <c r="K22" s="105">
        <f t="shared" si="3"/>
        <v>0</v>
      </c>
    </row>
    <row r="23" spans="2:11">
      <c r="B23" s="252"/>
      <c r="C23" s="254" t="s">
        <v>21</v>
      </c>
      <c r="D23" s="2" t="s">
        <v>27</v>
      </c>
      <c r="E23" s="255"/>
      <c r="F23" s="50" t="s">
        <v>5</v>
      </c>
      <c r="G23" s="75"/>
      <c r="H23" s="88"/>
      <c r="I23" s="80">
        <f t="shared" si="2"/>
        <v>0</v>
      </c>
      <c r="J23" s="64">
        <v>2</v>
      </c>
      <c r="K23" s="105">
        <f t="shared" si="3"/>
        <v>0</v>
      </c>
    </row>
    <row r="24" spans="2:11">
      <c r="B24" s="252"/>
      <c r="C24" s="255"/>
      <c r="D24" s="2" t="s">
        <v>24</v>
      </c>
      <c r="E24" s="255"/>
      <c r="F24" s="50" t="s">
        <v>5</v>
      </c>
      <c r="G24" s="75"/>
      <c r="H24" s="88"/>
      <c r="I24" s="80">
        <f t="shared" si="2"/>
        <v>0</v>
      </c>
      <c r="J24" s="64">
        <v>2</v>
      </c>
      <c r="K24" s="105">
        <f t="shared" si="3"/>
        <v>0</v>
      </c>
    </row>
    <row r="25" spans="2:11">
      <c r="B25" s="252"/>
      <c r="C25" s="255"/>
      <c r="D25" s="2" t="s">
        <v>22</v>
      </c>
      <c r="E25" s="255"/>
      <c r="F25" s="50" t="s">
        <v>5</v>
      </c>
      <c r="G25" s="75"/>
      <c r="H25" s="88"/>
      <c r="I25" s="80">
        <f t="shared" si="2"/>
        <v>0</v>
      </c>
      <c r="J25" s="64">
        <v>2</v>
      </c>
      <c r="K25" s="105">
        <f t="shared" si="3"/>
        <v>0</v>
      </c>
    </row>
    <row r="26" spans="2:11">
      <c r="B26" s="252"/>
      <c r="C26" s="256"/>
      <c r="D26" s="2" t="s">
        <v>23</v>
      </c>
      <c r="E26" s="256"/>
      <c r="F26" s="50" t="s">
        <v>5</v>
      </c>
      <c r="G26" s="75"/>
      <c r="H26" s="88"/>
      <c r="I26" s="80">
        <f t="shared" si="2"/>
        <v>0</v>
      </c>
      <c r="J26" s="64">
        <v>2</v>
      </c>
      <c r="K26" s="105">
        <f t="shared" si="3"/>
        <v>0</v>
      </c>
    </row>
    <row r="27" spans="2:11">
      <c r="B27" s="252"/>
      <c r="C27" s="254" t="s">
        <v>20</v>
      </c>
      <c r="D27" s="2" t="s">
        <v>27</v>
      </c>
      <c r="E27" s="254">
        <v>2</v>
      </c>
      <c r="F27" s="50" t="s">
        <v>5</v>
      </c>
      <c r="G27" s="75"/>
      <c r="H27" s="88"/>
      <c r="I27" s="80">
        <f t="shared" si="2"/>
        <v>0</v>
      </c>
      <c r="J27" s="64">
        <v>1</v>
      </c>
      <c r="K27" s="105">
        <f t="shared" si="3"/>
        <v>0</v>
      </c>
    </row>
    <row r="28" spans="2:11">
      <c r="B28" s="252"/>
      <c r="C28" s="255"/>
      <c r="D28" s="2" t="s">
        <v>24</v>
      </c>
      <c r="E28" s="255"/>
      <c r="F28" s="50" t="s">
        <v>5</v>
      </c>
      <c r="G28" s="75"/>
      <c r="H28" s="88"/>
      <c r="I28" s="80">
        <f t="shared" si="2"/>
        <v>0</v>
      </c>
      <c r="J28" s="64">
        <v>1</v>
      </c>
      <c r="K28" s="105">
        <f t="shared" si="3"/>
        <v>0</v>
      </c>
    </row>
    <row r="29" spans="2:11">
      <c r="B29" s="252"/>
      <c r="C29" s="255"/>
      <c r="D29" s="2" t="s">
        <v>22</v>
      </c>
      <c r="E29" s="255"/>
      <c r="F29" s="50" t="s">
        <v>5</v>
      </c>
      <c r="G29" s="75"/>
      <c r="H29" s="89">
        <v>20</v>
      </c>
      <c r="I29" s="80">
        <f t="shared" si="2"/>
        <v>0</v>
      </c>
      <c r="J29" s="64">
        <v>1</v>
      </c>
      <c r="K29" s="105">
        <f t="shared" si="3"/>
        <v>0</v>
      </c>
    </row>
    <row r="30" spans="2:11">
      <c r="B30" s="252"/>
      <c r="C30" s="256"/>
      <c r="D30" s="2" t="s">
        <v>23</v>
      </c>
      <c r="E30" s="255"/>
      <c r="F30" s="50" t="s">
        <v>5</v>
      </c>
      <c r="G30" s="75"/>
      <c r="H30" s="88"/>
      <c r="I30" s="80">
        <f t="shared" si="2"/>
        <v>0</v>
      </c>
      <c r="J30" s="64">
        <v>1</v>
      </c>
      <c r="K30" s="105">
        <f t="shared" si="3"/>
        <v>0</v>
      </c>
    </row>
    <row r="31" spans="2:11">
      <c r="B31" s="252"/>
      <c r="C31" s="254" t="s">
        <v>21</v>
      </c>
      <c r="D31" s="2" t="s">
        <v>27</v>
      </c>
      <c r="E31" s="255"/>
      <c r="F31" s="50" t="s">
        <v>5</v>
      </c>
      <c r="G31" s="75"/>
      <c r="H31" s="88"/>
      <c r="I31" s="80">
        <f t="shared" si="2"/>
        <v>0</v>
      </c>
      <c r="J31" s="64">
        <v>1</v>
      </c>
      <c r="K31" s="105">
        <f t="shared" si="3"/>
        <v>0</v>
      </c>
    </row>
    <row r="32" spans="2:11">
      <c r="B32" s="252"/>
      <c r="C32" s="255"/>
      <c r="D32" s="2" t="s">
        <v>24</v>
      </c>
      <c r="E32" s="255"/>
      <c r="F32" s="50" t="s">
        <v>5</v>
      </c>
      <c r="G32" s="75"/>
      <c r="H32" s="88"/>
      <c r="I32" s="80">
        <f t="shared" si="2"/>
        <v>0</v>
      </c>
      <c r="J32" s="64">
        <v>1</v>
      </c>
      <c r="K32" s="105">
        <f t="shared" si="3"/>
        <v>0</v>
      </c>
    </row>
    <row r="33" spans="2:12">
      <c r="B33" s="252"/>
      <c r="C33" s="255"/>
      <c r="D33" s="2" t="s">
        <v>22</v>
      </c>
      <c r="E33" s="255"/>
      <c r="F33" s="50" t="s">
        <v>5</v>
      </c>
      <c r="G33" s="75"/>
      <c r="H33" s="88"/>
      <c r="I33" s="80">
        <f t="shared" si="2"/>
        <v>0</v>
      </c>
      <c r="J33" s="64">
        <v>1</v>
      </c>
      <c r="K33" s="105">
        <f t="shared" si="3"/>
        <v>0</v>
      </c>
    </row>
    <row r="34" spans="2:12">
      <c r="B34" s="253"/>
      <c r="C34" s="256"/>
      <c r="D34" s="2" t="s">
        <v>23</v>
      </c>
      <c r="E34" s="256"/>
      <c r="F34" s="50" t="s">
        <v>5</v>
      </c>
      <c r="G34" s="75"/>
      <c r="H34" s="88"/>
      <c r="I34" s="80">
        <f t="shared" si="2"/>
        <v>0</v>
      </c>
      <c r="J34" s="64">
        <v>1</v>
      </c>
      <c r="K34" s="105">
        <f t="shared" si="3"/>
        <v>0</v>
      </c>
    </row>
    <row r="35" spans="2:12">
      <c r="B35" s="243" t="s">
        <v>81</v>
      </c>
      <c r="C35" s="244"/>
      <c r="D35" s="244"/>
      <c r="E35" s="244"/>
      <c r="F35" s="244"/>
      <c r="G35" s="244"/>
      <c r="H35" s="244"/>
      <c r="I35" s="244"/>
      <c r="J35" s="244"/>
      <c r="K35" s="298"/>
    </row>
    <row r="36" spans="2:12" ht="16.149999999999999" customHeight="1">
      <c r="B36" s="283" t="s">
        <v>90</v>
      </c>
      <c r="C36" s="284"/>
      <c r="D36" s="285"/>
      <c r="E36" s="60">
        <v>1</v>
      </c>
      <c r="F36" s="52" t="s">
        <v>64</v>
      </c>
      <c r="G36" s="76"/>
      <c r="H36" s="194">
        <v>5443</v>
      </c>
      <c r="I36" s="80">
        <f>G36*H36</f>
        <v>0</v>
      </c>
      <c r="J36" s="64">
        <v>2</v>
      </c>
      <c r="K36" s="105">
        <f>I36*J36</f>
        <v>0</v>
      </c>
    </row>
    <row r="37" spans="2:12" ht="16.5">
      <c r="B37" s="283"/>
      <c r="C37" s="284"/>
      <c r="D37" s="285"/>
      <c r="E37" s="2">
        <v>2</v>
      </c>
      <c r="F37" s="52" t="s">
        <v>64</v>
      </c>
      <c r="G37" s="76"/>
      <c r="H37" s="194">
        <v>1576</v>
      </c>
      <c r="I37" s="80">
        <f t="shared" ref="I37:I41" si="4">G37*H37</f>
        <v>0</v>
      </c>
      <c r="J37" s="64">
        <v>1</v>
      </c>
      <c r="K37" s="105">
        <f t="shared" ref="K37:K41" si="5">I37*J37</f>
        <v>0</v>
      </c>
    </row>
    <row r="38" spans="2:12" ht="16.5">
      <c r="B38" s="286"/>
      <c r="C38" s="293"/>
      <c r="D38" s="294"/>
      <c r="E38" s="2">
        <v>3</v>
      </c>
      <c r="F38" s="52" t="s">
        <v>64</v>
      </c>
      <c r="G38" s="76"/>
      <c r="H38" s="194">
        <v>1531</v>
      </c>
      <c r="I38" s="80">
        <f t="shared" si="4"/>
        <v>0</v>
      </c>
      <c r="J38" s="64">
        <v>1</v>
      </c>
      <c r="K38" s="105">
        <f t="shared" si="5"/>
        <v>0</v>
      </c>
    </row>
    <row r="39" spans="2:12">
      <c r="B39" s="269" t="s">
        <v>107</v>
      </c>
      <c r="C39" s="270"/>
      <c r="D39" s="271"/>
      <c r="E39" s="2">
        <v>1</v>
      </c>
      <c r="F39" s="4" t="s">
        <v>4</v>
      </c>
      <c r="G39" s="77"/>
      <c r="H39" s="90"/>
      <c r="I39" s="80">
        <f t="shared" si="4"/>
        <v>0</v>
      </c>
      <c r="J39" s="64">
        <v>2</v>
      </c>
      <c r="K39" s="105">
        <f t="shared" si="5"/>
        <v>0</v>
      </c>
    </row>
    <row r="40" spans="2:12">
      <c r="B40" s="283"/>
      <c r="C40" s="284"/>
      <c r="D40" s="285"/>
      <c r="E40" s="2">
        <v>2</v>
      </c>
      <c r="F40" s="4" t="s">
        <v>4</v>
      </c>
      <c r="G40" s="77"/>
      <c r="H40" s="90"/>
      <c r="I40" s="80">
        <f t="shared" si="4"/>
        <v>0</v>
      </c>
      <c r="J40" s="64">
        <v>1</v>
      </c>
      <c r="K40" s="105">
        <f t="shared" si="5"/>
        <v>0</v>
      </c>
    </row>
    <row r="41" spans="2:12">
      <c r="B41" s="286"/>
      <c r="C41" s="293"/>
      <c r="D41" s="294"/>
      <c r="E41" s="2">
        <v>3</v>
      </c>
      <c r="F41" s="4" t="s">
        <v>4</v>
      </c>
      <c r="G41" s="77"/>
      <c r="H41" s="90"/>
      <c r="I41" s="80">
        <f t="shared" si="4"/>
        <v>0</v>
      </c>
      <c r="J41" s="64">
        <v>1</v>
      </c>
      <c r="K41" s="105">
        <f t="shared" si="5"/>
        <v>0</v>
      </c>
    </row>
    <row r="42" spans="2:12">
      <c r="B42" s="243" t="s">
        <v>14</v>
      </c>
      <c r="C42" s="244"/>
      <c r="D42" s="244"/>
      <c r="E42" s="244"/>
      <c r="F42" s="244"/>
      <c r="G42" s="244"/>
      <c r="H42" s="244"/>
      <c r="I42" s="244"/>
      <c r="J42" s="244"/>
      <c r="K42" s="298"/>
      <c r="L42" s="103"/>
    </row>
    <row r="43" spans="2:12">
      <c r="B43" s="314" t="s">
        <v>83</v>
      </c>
      <c r="C43" s="315"/>
      <c r="D43" s="316"/>
      <c r="E43" s="72"/>
      <c r="F43" s="72"/>
      <c r="G43" s="72"/>
      <c r="H43" s="93" t="s">
        <v>110</v>
      </c>
      <c r="I43" s="151"/>
      <c r="J43" s="150"/>
      <c r="K43" s="149">
        <f>I43*J43</f>
        <v>0</v>
      </c>
      <c r="L43" s="103"/>
    </row>
    <row r="44" spans="2:12">
      <c r="B44" s="243" t="s">
        <v>16</v>
      </c>
      <c r="C44" s="244"/>
      <c r="D44" s="244"/>
      <c r="E44" s="244"/>
      <c r="F44" s="244"/>
      <c r="G44" s="244"/>
      <c r="H44" s="244"/>
      <c r="I44" s="244"/>
      <c r="J44" s="244"/>
      <c r="K44" s="298"/>
      <c r="L44" s="103"/>
    </row>
    <row r="45" spans="2:12">
      <c r="B45" s="245" t="s">
        <v>7</v>
      </c>
      <c r="C45" s="246"/>
      <c r="D45" s="247"/>
      <c r="E45" s="44"/>
      <c r="F45" s="44"/>
      <c r="G45" s="44"/>
      <c r="H45" s="29" t="s">
        <v>110</v>
      </c>
      <c r="I45" s="81"/>
      <c r="J45" s="64">
        <v>1</v>
      </c>
      <c r="K45" s="104">
        <f>I45*J45</f>
        <v>0</v>
      </c>
      <c r="L45" s="103"/>
    </row>
    <row r="46" spans="2:12">
      <c r="B46" s="243" t="s">
        <v>8</v>
      </c>
      <c r="C46" s="244"/>
      <c r="D46" s="244"/>
      <c r="E46" s="244"/>
      <c r="F46" s="244"/>
      <c r="G46" s="244"/>
      <c r="H46" s="244"/>
      <c r="I46" s="244"/>
      <c r="J46" s="244"/>
      <c r="K46" s="298"/>
      <c r="L46" s="103"/>
    </row>
    <row r="47" spans="2:12">
      <c r="B47" s="272" t="s">
        <v>8</v>
      </c>
      <c r="C47" s="273"/>
      <c r="D47" s="274"/>
      <c r="E47" s="44"/>
      <c r="F47" s="44"/>
      <c r="G47" s="44"/>
      <c r="H47" s="93" t="s">
        <v>110</v>
      </c>
      <c r="I47" s="151"/>
      <c r="J47" s="64">
        <v>3</v>
      </c>
      <c r="K47" s="149">
        <f>I47*J47</f>
        <v>0</v>
      </c>
      <c r="L47" s="103"/>
    </row>
    <row r="48" spans="2:12" ht="15" thickBot="1">
      <c r="B48" s="312" t="s">
        <v>76</v>
      </c>
      <c r="C48" s="313"/>
      <c r="D48" s="313"/>
      <c r="E48" s="313"/>
      <c r="F48" s="313"/>
      <c r="G48" s="313"/>
      <c r="H48" s="313"/>
      <c r="I48" s="313"/>
      <c r="J48" s="313"/>
      <c r="K48" s="142">
        <f>SUM(K47,K43,K36:K41,K19:K34,K11:K16)</f>
        <v>0</v>
      </c>
    </row>
    <row r="49" spans="1:13" ht="44.5" customHeight="1" thickBot="1">
      <c r="B49" s="317" t="s">
        <v>98</v>
      </c>
      <c r="C49" s="318"/>
      <c r="D49" s="318"/>
      <c r="E49" s="318"/>
      <c r="F49" s="318"/>
      <c r="G49" s="318"/>
      <c r="H49" s="318"/>
      <c r="I49" s="318"/>
      <c r="J49" s="318"/>
      <c r="K49" s="319"/>
      <c r="L49" s="103"/>
      <c r="M49" s="28"/>
    </row>
    <row r="50" spans="1:13" ht="54.65" customHeight="1">
      <c r="B50" s="266" t="s">
        <v>58</v>
      </c>
      <c r="C50" s="311"/>
      <c r="D50" s="311"/>
      <c r="E50" s="65"/>
      <c r="F50" s="30" t="s">
        <v>101</v>
      </c>
      <c r="G50" s="124"/>
      <c r="H50" s="96"/>
      <c r="I50" s="82"/>
      <c r="J50" s="65"/>
      <c r="K50" s="102"/>
    </row>
    <row r="51" spans="1:13" ht="16.5">
      <c r="B51" s="265" t="s">
        <v>10</v>
      </c>
      <c r="C51" s="320"/>
      <c r="D51" s="320"/>
      <c r="E51" s="34"/>
      <c r="F51" s="4" t="s">
        <v>64</v>
      </c>
      <c r="G51" s="125"/>
      <c r="H51" s="87"/>
      <c r="I51" s="83"/>
      <c r="J51" s="66"/>
      <c r="K51" s="100"/>
    </row>
    <row r="52" spans="1:13" ht="16.5">
      <c r="B52" s="265" t="s">
        <v>63</v>
      </c>
      <c r="C52" s="320"/>
      <c r="D52" s="320"/>
      <c r="E52" s="34"/>
      <c r="F52" s="4" t="s">
        <v>64</v>
      </c>
      <c r="G52" s="125"/>
      <c r="H52" s="87"/>
      <c r="I52" s="83"/>
      <c r="J52" s="66"/>
      <c r="K52" s="100"/>
    </row>
    <row r="53" spans="1:13" s="28" customFormat="1" ht="16.5">
      <c r="B53" s="322" t="s">
        <v>104</v>
      </c>
      <c r="C53" s="323"/>
      <c r="D53" s="324"/>
      <c r="E53" s="34"/>
      <c r="F53" s="7" t="s">
        <v>101</v>
      </c>
      <c r="G53" s="126"/>
      <c r="H53" s="87"/>
      <c r="I53" s="84"/>
      <c r="J53" s="66"/>
      <c r="K53" s="98"/>
    </row>
    <row r="54" spans="1:13" ht="16.5">
      <c r="B54" s="268" t="s">
        <v>59</v>
      </c>
      <c r="C54" s="321"/>
      <c r="D54" s="321"/>
      <c r="E54" s="66"/>
      <c r="F54" s="4" t="s">
        <v>101</v>
      </c>
      <c r="G54" s="127"/>
      <c r="H54" s="87"/>
      <c r="I54" s="85"/>
      <c r="J54" s="66"/>
      <c r="K54" s="99"/>
      <c r="M54" s="103"/>
    </row>
    <row r="55" spans="1:13" s="28" customFormat="1" ht="25.9" customHeight="1">
      <c r="A55" s="27"/>
      <c r="B55" s="268" t="s">
        <v>60</v>
      </c>
      <c r="C55" s="321"/>
      <c r="D55" s="321"/>
      <c r="E55" s="66"/>
      <c r="F55" s="7" t="s">
        <v>5</v>
      </c>
      <c r="G55" s="129"/>
      <c r="H55" s="89"/>
      <c r="I55" s="85"/>
      <c r="J55" s="66"/>
      <c r="K55" s="99"/>
    </row>
    <row r="56" spans="1:13" s="28" customFormat="1" ht="46.9" customHeight="1">
      <c r="A56" s="27"/>
      <c r="B56" s="268" t="s">
        <v>96</v>
      </c>
      <c r="C56" s="321"/>
      <c r="D56" s="321"/>
      <c r="E56" s="66"/>
      <c r="F56" s="4" t="s">
        <v>64</v>
      </c>
      <c r="G56" s="127"/>
      <c r="H56" s="87"/>
      <c r="I56" s="85"/>
      <c r="J56" s="66"/>
      <c r="K56" s="99"/>
    </row>
    <row r="57" spans="1:13">
      <c r="B57" s="325" t="s">
        <v>80</v>
      </c>
      <c r="C57" s="326"/>
      <c r="D57" s="327"/>
      <c r="E57" s="34"/>
      <c r="F57" s="34"/>
      <c r="G57" s="34"/>
      <c r="H57" s="95" t="s">
        <v>110</v>
      </c>
      <c r="I57" s="85"/>
      <c r="J57" s="66"/>
      <c r="K57" s="100"/>
    </row>
    <row r="58" spans="1:13" s="28" customFormat="1" ht="42" customHeight="1">
      <c r="A58" s="27"/>
      <c r="B58" s="268" t="s">
        <v>61</v>
      </c>
      <c r="C58" s="321"/>
      <c r="D58" s="321"/>
      <c r="E58" s="66"/>
      <c r="F58" s="4" t="s">
        <v>64</v>
      </c>
      <c r="G58" s="127"/>
      <c r="H58" s="116"/>
      <c r="I58" s="85"/>
      <c r="J58" s="66"/>
      <c r="K58" s="99"/>
    </row>
    <row r="59" spans="1:13" ht="34.15" customHeight="1">
      <c r="B59" s="328" t="s">
        <v>123</v>
      </c>
      <c r="C59" s="329"/>
      <c r="D59" s="330"/>
      <c r="E59" s="66"/>
      <c r="F59" s="4" t="s">
        <v>64</v>
      </c>
      <c r="G59" s="127"/>
      <c r="H59" s="152"/>
      <c r="I59" s="85"/>
      <c r="J59" s="66"/>
      <c r="K59" s="99"/>
    </row>
    <row r="60" spans="1:13" ht="43.9" customHeight="1">
      <c r="B60" s="268" t="s">
        <v>124</v>
      </c>
      <c r="C60" s="321"/>
      <c r="D60" s="321"/>
      <c r="E60" s="66"/>
      <c r="F60" s="4" t="s">
        <v>64</v>
      </c>
      <c r="G60" s="127"/>
      <c r="H60" s="87"/>
      <c r="I60" s="85"/>
      <c r="J60" s="66"/>
      <c r="K60" s="99"/>
    </row>
    <row r="61" spans="1:13" s="28" customFormat="1" ht="16.5">
      <c r="A61" s="27"/>
      <c r="B61" s="268" t="s">
        <v>102</v>
      </c>
      <c r="C61" s="321"/>
      <c r="D61" s="321"/>
      <c r="E61" s="66"/>
      <c r="F61" s="4" t="s">
        <v>64</v>
      </c>
      <c r="G61" s="131"/>
      <c r="H61" s="91"/>
      <c r="I61" s="85"/>
      <c r="J61" s="66"/>
      <c r="K61" s="99"/>
    </row>
    <row r="62" spans="1:13" s="28" customFormat="1" ht="16.5">
      <c r="A62" s="27"/>
      <c r="B62" s="268" t="s">
        <v>97</v>
      </c>
      <c r="C62" s="321"/>
      <c r="D62" s="321"/>
      <c r="E62" s="66"/>
      <c r="F62" s="4" t="s">
        <v>64</v>
      </c>
      <c r="G62" s="131"/>
      <c r="H62" s="91"/>
      <c r="I62" s="85"/>
      <c r="J62" s="66"/>
      <c r="K62" s="99"/>
    </row>
    <row r="63" spans="1:13" s="28" customFormat="1" ht="16.5">
      <c r="A63" s="27"/>
      <c r="B63" s="328" t="s">
        <v>112</v>
      </c>
      <c r="C63" s="329"/>
      <c r="D63" s="330"/>
      <c r="E63" s="66"/>
      <c r="F63" s="4" t="s">
        <v>64</v>
      </c>
      <c r="G63" s="131"/>
      <c r="H63" s="91"/>
      <c r="I63" s="85"/>
      <c r="J63" s="66"/>
      <c r="K63" s="99"/>
    </row>
    <row r="64" spans="1:13" s="28" customFormat="1" ht="16.5">
      <c r="A64" s="27"/>
      <c r="B64" s="328" t="s">
        <v>113</v>
      </c>
      <c r="C64" s="329"/>
      <c r="D64" s="330"/>
      <c r="E64" s="66"/>
      <c r="F64" s="4" t="s">
        <v>64</v>
      </c>
      <c r="G64" s="131"/>
      <c r="H64" s="91"/>
      <c r="I64" s="85"/>
      <c r="J64" s="66"/>
      <c r="K64" s="99"/>
    </row>
    <row r="65" spans="1:11" s="28" customFormat="1" ht="23.5" customHeight="1">
      <c r="A65" s="27"/>
      <c r="B65" s="265" t="s">
        <v>99</v>
      </c>
      <c r="C65" s="320"/>
      <c r="D65" s="320"/>
      <c r="E65" s="34"/>
      <c r="F65" s="4" t="s">
        <v>65</v>
      </c>
      <c r="G65" s="136"/>
      <c r="H65" s="92"/>
      <c r="I65" s="83"/>
      <c r="J65" s="70"/>
      <c r="K65" s="100"/>
    </row>
    <row r="66" spans="1:11" s="28" customFormat="1">
      <c r="A66" s="27"/>
      <c r="B66" s="265" t="s">
        <v>9</v>
      </c>
      <c r="C66" s="320"/>
      <c r="D66" s="320"/>
      <c r="E66" s="34"/>
      <c r="F66" s="4" t="s">
        <v>65</v>
      </c>
      <c r="G66" s="136"/>
      <c r="H66" s="92"/>
      <c r="I66" s="83"/>
      <c r="J66" s="70"/>
      <c r="K66" s="100"/>
    </row>
    <row r="67" spans="1:11" ht="16.5">
      <c r="A67" s="27"/>
      <c r="B67" s="265" t="s">
        <v>11</v>
      </c>
      <c r="C67" s="320"/>
      <c r="D67" s="320"/>
      <c r="E67" s="34"/>
      <c r="F67" s="4" t="s">
        <v>64</v>
      </c>
      <c r="G67" s="1"/>
      <c r="H67" s="87"/>
      <c r="I67" s="83"/>
      <c r="J67" s="70"/>
      <c r="K67" s="100"/>
    </row>
    <row r="68" spans="1:11" ht="16.5">
      <c r="B68" s="265" t="s">
        <v>100</v>
      </c>
      <c r="C68" s="320"/>
      <c r="D68" s="320"/>
      <c r="E68" s="34"/>
      <c r="F68" s="4" t="s">
        <v>64</v>
      </c>
      <c r="G68" s="125"/>
      <c r="H68" s="87"/>
      <c r="I68" s="83"/>
      <c r="J68" s="70"/>
      <c r="K68" s="100"/>
    </row>
    <row r="69" spans="1:11">
      <c r="B69" s="265" t="s">
        <v>132</v>
      </c>
      <c r="C69" s="320"/>
      <c r="D69" s="320"/>
      <c r="E69" s="176"/>
      <c r="F69" s="175" t="s">
        <v>4</v>
      </c>
      <c r="G69" s="177"/>
      <c r="H69" s="202"/>
      <c r="I69" s="178"/>
      <c r="J69" s="179"/>
      <c r="K69" s="180"/>
    </row>
    <row r="70" spans="1:11">
      <c r="B70" s="198" t="s">
        <v>136</v>
      </c>
      <c r="C70" s="199"/>
      <c r="D70" s="200"/>
      <c r="E70" s="176"/>
      <c r="F70" s="196" t="s">
        <v>65</v>
      </c>
      <c r="G70" s="201"/>
      <c r="H70" s="202"/>
      <c r="I70" s="178"/>
      <c r="J70" s="179"/>
      <c r="K70" s="180"/>
    </row>
    <row r="71" spans="1:11" ht="15" thickBot="1">
      <c r="B71" s="331" t="s">
        <v>66</v>
      </c>
      <c r="C71" s="332"/>
      <c r="D71" s="332"/>
      <c r="E71" s="35"/>
      <c r="F71" s="31" t="s">
        <v>65</v>
      </c>
      <c r="G71" s="137"/>
      <c r="H71" s="97"/>
      <c r="I71" s="86"/>
      <c r="J71" s="71"/>
      <c r="K71" s="101"/>
    </row>
    <row r="73" spans="1:11" ht="25.9" customHeight="1"/>
    <row r="78" spans="1:11" ht="29.5" customHeight="1"/>
  </sheetData>
  <mergeCells count="51">
    <mergeCell ref="B63:D63"/>
    <mergeCell ref="B64:D64"/>
    <mergeCell ref="B71:D71"/>
    <mergeCell ref="B62:D62"/>
    <mergeCell ref="B65:D65"/>
    <mergeCell ref="B66:D66"/>
    <mergeCell ref="B67:D67"/>
    <mergeCell ref="B68:D68"/>
    <mergeCell ref="B69:D69"/>
    <mergeCell ref="B56:D56"/>
    <mergeCell ref="B58:D58"/>
    <mergeCell ref="B61:D61"/>
    <mergeCell ref="B57:D57"/>
    <mergeCell ref="B59:D59"/>
    <mergeCell ref="B60:D60"/>
    <mergeCell ref="B51:D51"/>
    <mergeCell ref="B52:D52"/>
    <mergeCell ref="B54:D54"/>
    <mergeCell ref="B53:D53"/>
    <mergeCell ref="B55:D55"/>
    <mergeCell ref="B47:D47"/>
    <mergeCell ref="B50:D50"/>
    <mergeCell ref="B48:J48"/>
    <mergeCell ref="B42:K42"/>
    <mergeCell ref="B43:D43"/>
    <mergeCell ref="B46:K46"/>
    <mergeCell ref="B49:K49"/>
    <mergeCell ref="B44:K44"/>
    <mergeCell ref="B45:D45"/>
    <mergeCell ref="B35:K35"/>
    <mergeCell ref="B36:D38"/>
    <mergeCell ref="B39:D41"/>
    <mergeCell ref="C2:K2"/>
    <mergeCell ref="B4:D4"/>
    <mergeCell ref="B6:K6"/>
    <mergeCell ref="B7:K7"/>
    <mergeCell ref="B8:D8"/>
    <mergeCell ref="B5:K5"/>
    <mergeCell ref="E18:K18"/>
    <mergeCell ref="B19:B34"/>
    <mergeCell ref="C19:C22"/>
    <mergeCell ref="B9:K9"/>
    <mergeCell ref="B10:K10"/>
    <mergeCell ref="B11:D13"/>
    <mergeCell ref="B17:K17"/>
    <mergeCell ref="B14:D16"/>
    <mergeCell ref="E19:E26"/>
    <mergeCell ref="C23:C26"/>
    <mergeCell ref="C27:C30"/>
    <mergeCell ref="E27:E34"/>
    <mergeCell ref="C31:C34"/>
  </mergeCells>
  <phoneticPr fontId="3" type="noConversion"/>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8"/>
  <sheetViews>
    <sheetView showGridLines="0" zoomScale="85" zoomScaleNormal="85" workbookViewId="0">
      <pane ySplit="5" topLeftCell="A6" activePane="bottomLeft" state="frozen"/>
      <selection pane="bottomLeft" activeCell="A6" sqref="A6:XFD6"/>
    </sheetView>
  </sheetViews>
  <sheetFormatPr baseColWidth="10" defaultRowHeight="14.5"/>
  <cols>
    <col min="1" max="1" width="2.7265625" customWidth="1"/>
    <col min="2" max="2" width="45.26953125" bestFit="1" customWidth="1"/>
    <col min="3" max="4" width="15.26953125" customWidth="1"/>
    <col min="7" max="7" width="15.7265625" customWidth="1"/>
    <col min="8" max="8" width="24.453125" bestFit="1" customWidth="1"/>
    <col min="11" max="11" width="13.1796875" customWidth="1"/>
  </cols>
  <sheetData>
    <row r="1" spans="2:11" ht="15" thickBot="1"/>
    <row r="2" spans="2:11" ht="49.9" customHeight="1" thickBot="1">
      <c r="B2" s="26"/>
      <c r="C2" s="275" t="s">
        <v>115</v>
      </c>
      <c r="D2" s="275"/>
      <c r="E2" s="275"/>
      <c r="F2" s="275"/>
      <c r="G2" s="275"/>
      <c r="H2" s="275"/>
      <c r="I2" s="275"/>
      <c r="J2" s="275"/>
      <c r="K2" s="299"/>
    </row>
    <row r="3" spans="2:11" ht="15" customHeight="1" thickBot="1">
      <c r="B3" s="9"/>
      <c r="C3" s="9"/>
      <c r="D3" s="9"/>
      <c r="E3" s="184"/>
      <c r="F3" s="184"/>
      <c r="G3" s="184"/>
      <c r="H3" s="94"/>
      <c r="I3" s="94"/>
      <c r="J3" s="94"/>
      <c r="K3" s="94"/>
    </row>
    <row r="4" spans="2:11" s="3" customFormat="1" ht="29.5" thickBot="1">
      <c r="B4" s="276" t="s">
        <v>0</v>
      </c>
      <c r="C4" s="277"/>
      <c r="D4" s="278"/>
      <c r="E4" s="12" t="s">
        <v>1</v>
      </c>
      <c r="F4" s="14" t="s">
        <v>2</v>
      </c>
      <c r="G4" s="58" t="s">
        <v>86</v>
      </c>
      <c r="H4" s="13" t="s">
        <v>87</v>
      </c>
      <c r="I4" s="58" t="s">
        <v>88</v>
      </c>
      <c r="J4" s="14" t="s">
        <v>94</v>
      </c>
      <c r="K4" s="14" t="s">
        <v>93</v>
      </c>
    </row>
    <row r="5" spans="2:11" s="3" customFormat="1" ht="15" thickBot="1">
      <c r="B5" s="339" t="s">
        <v>74</v>
      </c>
      <c r="C5" s="340"/>
      <c r="D5" s="340"/>
      <c r="E5" s="340"/>
      <c r="F5" s="340"/>
      <c r="G5" s="340"/>
      <c r="H5" s="340"/>
      <c r="I5" s="340"/>
      <c r="J5" s="340"/>
      <c r="K5" s="341"/>
    </row>
    <row r="6" spans="2:11" s="3" customFormat="1" ht="46.15" customHeight="1" thickBot="1">
      <c r="B6" s="279" t="s">
        <v>56</v>
      </c>
      <c r="C6" s="280"/>
      <c r="D6" s="280"/>
      <c r="E6" s="280"/>
      <c r="F6" s="280"/>
      <c r="G6" s="280"/>
      <c r="H6" s="280"/>
      <c r="I6" s="280"/>
      <c r="J6" s="280"/>
      <c r="K6" s="342"/>
    </row>
    <row r="7" spans="2:11">
      <c r="B7" s="287" t="s">
        <v>91</v>
      </c>
      <c r="C7" s="288"/>
      <c r="D7" s="288"/>
      <c r="E7" s="288"/>
      <c r="F7" s="288"/>
      <c r="G7" s="288"/>
      <c r="H7" s="288"/>
      <c r="I7" s="288"/>
      <c r="J7" s="288"/>
      <c r="K7" s="303"/>
    </row>
    <row r="8" spans="2:11" s="3" customFormat="1">
      <c r="B8" s="289" t="s">
        <v>92</v>
      </c>
      <c r="C8" s="290"/>
      <c r="D8" s="290"/>
      <c r="E8" s="185">
        <v>2</v>
      </c>
      <c r="F8" s="185" t="s">
        <v>5</v>
      </c>
      <c r="G8" s="74">
        <v>1.5</v>
      </c>
      <c r="H8" s="78">
        <v>50</v>
      </c>
      <c r="I8" s="79">
        <f>G8*H8</f>
        <v>75</v>
      </c>
      <c r="J8" s="64">
        <v>4</v>
      </c>
      <c r="K8" s="107">
        <f>I8*J8</f>
        <v>300</v>
      </c>
    </row>
    <row r="9" spans="2:11" ht="39" customHeight="1">
      <c r="B9" s="291" t="s">
        <v>95</v>
      </c>
      <c r="C9" s="292"/>
      <c r="D9" s="292"/>
      <c r="E9" s="292"/>
      <c r="F9" s="292"/>
      <c r="G9" s="292"/>
      <c r="H9" s="292"/>
      <c r="I9" s="292"/>
      <c r="J9" s="292"/>
      <c r="K9" s="308"/>
    </row>
    <row r="10" spans="2:11" ht="12.65" customHeight="1">
      <c r="B10" s="281" t="s">
        <v>19</v>
      </c>
      <c r="C10" s="282"/>
      <c r="D10" s="282"/>
      <c r="E10" s="282"/>
      <c r="F10" s="282"/>
      <c r="G10" s="282"/>
      <c r="H10" s="282"/>
      <c r="I10" s="282"/>
      <c r="J10" s="282"/>
      <c r="K10" s="309"/>
    </row>
    <row r="11" spans="2:11" ht="16.149999999999999" customHeight="1">
      <c r="B11" s="283" t="s">
        <v>103</v>
      </c>
      <c r="C11" s="284"/>
      <c r="D11" s="285"/>
      <c r="E11" s="60">
        <v>1</v>
      </c>
      <c r="F11" s="4" t="s">
        <v>64</v>
      </c>
      <c r="G11" s="121"/>
      <c r="H11" s="117"/>
      <c r="I11" s="132">
        <f>G11*H11</f>
        <v>0</v>
      </c>
      <c r="J11" s="64">
        <v>9</v>
      </c>
      <c r="K11" s="133">
        <f>I11*J11</f>
        <v>0</v>
      </c>
    </row>
    <row r="12" spans="2:11" ht="16.5">
      <c r="B12" s="283"/>
      <c r="C12" s="284"/>
      <c r="D12" s="285"/>
      <c r="E12" s="186">
        <v>2</v>
      </c>
      <c r="F12" s="4" t="s">
        <v>64</v>
      </c>
      <c r="G12" s="121"/>
      <c r="H12" s="189">
        <v>5564.4999999999991</v>
      </c>
      <c r="I12" s="132">
        <f t="shared" ref="I12:I16" si="0">G12*H12</f>
        <v>0</v>
      </c>
      <c r="J12" s="64">
        <v>7</v>
      </c>
      <c r="K12" s="133">
        <f t="shared" ref="K12:K16" si="1">I12*J12</f>
        <v>0</v>
      </c>
    </row>
    <row r="13" spans="2:11" ht="16.5">
      <c r="B13" s="286"/>
      <c r="C13" s="284"/>
      <c r="D13" s="285"/>
      <c r="E13" s="42">
        <v>3</v>
      </c>
      <c r="F13" s="182" t="s">
        <v>64</v>
      </c>
      <c r="G13" s="121"/>
      <c r="H13" s="190">
        <v>1535.5</v>
      </c>
      <c r="I13" s="132">
        <f t="shared" si="0"/>
        <v>0</v>
      </c>
      <c r="J13" s="64">
        <v>6</v>
      </c>
      <c r="K13" s="133">
        <f t="shared" si="1"/>
        <v>0</v>
      </c>
    </row>
    <row r="14" spans="2:11" ht="16.5">
      <c r="B14" s="269" t="s">
        <v>106</v>
      </c>
      <c r="C14" s="270"/>
      <c r="D14" s="271"/>
      <c r="E14" s="186">
        <v>1</v>
      </c>
      <c r="F14" s="4" t="s">
        <v>101</v>
      </c>
      <c r="G14" s="121"/>
      <c r="H14" s="117"/>
      <c r="I14" s="132">
        <f t="shared" si="0"/>
        <v>0</v>
      </c>
      <c r="J14" s="64">
        <v>9</v>
      </c>
      <c r="K14" s="133">
        <f t="shared" si="1"/>
        <v>0</v>
      </c>
    </row>
    <row r="15" spans="2:11" ht="16.5">
      <c r="B15" s="283"/>
      <c r="C15" s="284"/>
      <c r="D15" s="285"/>
      <c r="E15" s="186">
        <v>2</v>
      </c>
      <c r="F15" s="4" t="s">
        <v>101</v>
      </c>
      <c r="G15" s="121"/>
      <c r="H15" s="189">
        <v>278.3</v>
      </c>
      <c r="I15" s="132">
        <f t="shared" si="0"/>
        <v>0</v>
      </c>
      <c r="J15" s="64">
        <v>7</v>
      </c>
      <c r="K15" s="133">
        <f t="shared" si="1"/>
        <v>0</v>
      </c>
    </row>
    <row r="16" spans="2:11" ht="14.5" customHeight="1">
      <c r="B16" s="286"/>
      <c r="C16" s="293"/>
      <c r="D16" s="294"/>
      <c r="E16" s="186">
        <v>3</v>
      </c>
      <c r="F16" s="4" t="s">
        <v>101</v>
      </c>
      <c r="G16" s="121"/>
      <c r="H16" s="189">
        <v>329.7</v>
      </c>
      <c r="I16" s="132">
        <f t="shared" si="0"/>
        <v>0</v>
      </c>
      <c r="J16" s="64">
        <v>6</v>
      </c>
      <c r="K16" s="133">
        <f t="shared" si="1"/>
        <v>0</v>
      </c>
    </row>
    <row r="17" spans="2:11">
      <c r="B17" s="243" t="s">
        <v>15</v>
      </c>
      <c r="C17" s="248"/>
      <c r="D17" s="248"/>
      <c r="E17" s="248"/>
      <c r="F17" s="248"/>
      <c r="G17" s="248"/>
      <c r="H17" s="248"/>
      <c r="I17" s="248"/>
      <c r="J17" s="248"/>
      <c r="K17" s="310"/>
    </row>
    <row r="18" spans="2:11">
      <c r="B18" s="10"/>
      <c r="C18" s="8" t="s">
        <v>25</v>
      </c>
      <c r="D18" s="8" t="s">
        <v>26</v>
      </c>
      <c r="E18" s="249"/>
      <c r="F18" s="250"/>
      <c r="G18" s="250"/>
      <c r="H18" s="250"/>
      <c r="I18" s="250"/>
      <c r="J18" s="250"/>
      <c r="K18" s="307"/>
    </row>
    <row r="19" spans="2:11" ht="14.5" customHeight="1">
      <c r="B19" s="251" t="s">
        <v>89</v>
      </c>
      <c r="C19" s="254" t="s">
        <v>20</v>
      </c>
      <c r="D19" s="186" t="s">
        <v>27</v>
      </c>
      <c r="E19" s="254">
        <v>1</v>
      </c>
      <c r="F19" s="181" t="s">
        <v>5</v>
      </c>
      <c r="G19" s="128"/>
      <c r="H19" s="117"/>
      <c r="I19" s="134">
        <f>G19*H19</f>
        <v>0</v>
      </c>
      <c r="J19" s="64">
        <v>2</v>
      </c>
      <c r="K19" s="104">
        <f>I19*J19</f>
        <v>0</v>
      </c>
    </row>
    <row r="20" spans="2:11">
      <c r="B20" s="252"/>
      <c r="C20" s="255"/>
      <c r="D20" s="186" t="s">
        <v>24</v>
      </c>
      <c r="E20" s="255"/>
      <c r="F20" s="181" t="s">
        <v>5</v>
      </c>
      <c r="G20" s="128"/>
      <c r="H20" s="118">
        <v>293</v>
      </c>
      <c r="I20" s="134">
        <f t="shared" ref="I20:I34" si="2">G20*H20</f>
        <v>0</v>
      </c>
      <c r="J20" s="64">
        <v>2</v>
      </c>
      <c r="K20" s="104">
        <f t="shared" ref="K20:K34" si="3">I20*J20</f>
        <v>0</v>
      </c>
    </row>
    <row r="21" spans="2:11">
      <c r="B21" s="252"/>
      <c r="C21" s="255"/>
      <c r="D21" s="186" t="s">
        <v>22</v>
      </c>
      <c r="E21" s="255"/>
      <c r="F21" s="181" t="s">
        <v>5</v>
      </c>
      <c r="G21" s="128"/>
      <c r="H21" s="118">
        <v>111</v>
      </c>
      <c r="I21" s="134">
        <f t="shared" si="2"/>
        <v>0</v>
      </c>
      <c r="J21" s="64">
        <v>2</v>
      </c>
      <c r="K21" s="104">
        <f t="shared" si="3"/>
        <v>0</v>
      </c>
    </row>
    <row r="22" spans="2:11" ht="14.5" customHeight="1">
      <c r="B22" s="252"/>
      <c r="C22" s="256"/>
      <c r="D22" s="186" t="s">
        <v>23</v>
      </c>
      <c r="E22" s="255"/>
      <c r="F22" s="181" t="s">
        <v>5</v>
      </c>
      <c r="G22" s="128"/>
      <c r="H22" s="118">
        <v>39</v>
      </c>
      <c r="I22" s="134">
        <f t="shared" si="2"/>
        <v>0</v>
      </c>
      <c r="J22" s="64">
        <v>2</v>
      </c>
      <c r="K22" s="104">
        <f t="shared" si="3"/>
        <v>0</v>
      </c>
    </row>
    <row r="23" spans="2:11">
      <c r="B23" s="252"/>
      <c r="C23" s="254" t="s">
        <v>21</v>
      </c>
      <c r="D23" s="186" t="s">
        <v>27</v>
      </c>
      <c r="E23" s="255"/>
      <c r="F23" s="181" t="s">
        <v>5</v>
      </c>
      <c r="G23" s="128"/>
      <c r="H23" s="117"/>
      <c r="I23" s="134">
        <f t="shared" si="2"/>
        <v>0</v>
      </c>
      <c r="J23" s="64">
        <v>2</v>
      </c>
      <c r="K23" s="104">
        <f t="shared" si="3"/>
        <v>0</v>
      </c>
    </row>
    <row r="24" spans="2:11">
      <c r="B24" s="252"/>
      <c r="C24" s="255"/>
      <c r="D24" s="186" t="s">
        <v>24</v>
      </c>
      <c r="E24" s="255"/>
      <c r="F24" s="181" t="s">
        <v>5</v>
      </c>
      <c r="G24" s="128"/>
      <c r="H24" s="117"/>
      <c r="I24" s="134">
        <f t="shared" si="2"/>
        <v>0</v>
      </c>
      <c r="J24" s="64">
        <v>2</v>
      </c>
      <c r="K24" s="104">
        <f t="shared" si="3"/>
        <v>0</v>
      </c>
    </row>
    <row r="25" spans="2:11">
      <c r="B25" s="252"/>
      <c r="C25" s="255"/>
      <c r="D25" s="186" t="s">
        <v>22</v>
      </c>
      <c r="E25" s="255"/>
      <c r="F25" s="181" t="s">
        <v>5</v>
      </c>
      <c r="G25" s="128"/>
      <c r="H25" s="118">
        <v>5</v>
      </c>
      <c r="I25" s="134">
        <f t="shared" si="2"/>
        <v>0</v>
      </c>
      <c r="J25" s="64">
        <v>2</v>
      </c>
      <c r="K25" s="104">
        <f t="shared" si="3"/>
        <v>0</v>
      </c>
    </row>
    <row r="26" spans="2:11">
      <c r="B26" s="252"/>
      <c r="C26" s="256"/>
      <c r="D26" s="186" t="s">
        <v>23</v>
      </c>
      <c r="E26" s="256"/>
      <c r="F26" s="181" t="s">
        <v>5</v>
      </c>
      <c r="G26" s="128"/>
      <c r="H26" s="117"/>
      <c r="I26" s="134">
        <f t="shared" si="2"/>
        <v>0</v>
      </c>
      <c r="J26" s="64">
        <v>2</v>
      </c>
      <c r="K26" s="104">
        <f t="shared" si="3"/>
        <v>0</v>
      </c>
    </row>
    <row r="27" spans="2:11">
      <c r="B27" s="252"/>
      <c r="C27" s="254" t="s">
        <v>20</v>
      </c>
      <c r="D27" s="186" t="s">
        <v>27</v>
      </c>
      <c r="E27" s="254">
        <v>2</v>
      </c>
      <c r="F27" s="181" t="s">
        <v>5</v>
      </c>
      <c r="G27" s="128"/>
      <c r="H27" s="117"/>
      <c r="I27" s="134">
        <f t="shared" si="2"/>
        <v>0</v>
      </c>
      <c r="J27" s="64">
        <v>1</v>
      </c>
      <c r="K27" s="104">
        <f t="shared" si="3"/>
        <v>0</v>
      </c>
    </row>
    <row r="28" spans="2:11">
      <c r="B28" s="252"/>
      <c r="C28" s="255"/>
      <c r="D28" s="186" t="s">
        <v>24</v>
      </c>
      <c r="E28" s="255"/>
      <c r="F28" s="181" t="s">
        <v>5</v>
      </c>
      <c r="G28" s="128"/>
      <c r="H28" s="118">
        <v>5</v>
      </c>
      <c r="I28" s="134">
        <f t="shared" si="2"/>
        <v>0</v>
      </c>
      <c r="J28" s="64">
        <v>1</v>
      </c>
      <c r="K28" s="104">
        <f t="shared" si="3"/>
        <v>0</v>
      </c>
    </row>
    <row r="29" spans="2:11">
      <c r="B29" s="252"/>
      <c r="C29" s="255"/>
      <c r="D29" s="186" t="s">
        <v>22</v>
      </c>
      <c r="E29" s="255"/>
      <c r="F29" s="181" t="s">
        <v>5</v>
      </c>
      <c r="G29" s="128"/>
      <c r="H29" s="117"/>
      <c r="I29" s="134">
        <f t="shared" si="2"/>
        <v>0</v>
      </c>
      <c r="J29" s="64">
        <v>1</v>
      </c>
      <c r="K29" s="104">
        <f t="shared" si="3"/>
        <v>0</v>
      </c>
    </row>
    <row r="30" spans="2:11">
      <c r="B30" s="252"/>
      <c r="C30" s="256"/>
      <c r="D30" s="186" t="s">
        <v>23</v>
      </c>
      <c r="E30" s="255"/>
      <c r="F30" s="181" t="s">
        <v>5</v>
      </c>
      <c r="G30" s="128"/>
      <c r="H30" s="117"/>
      <c r="I30" s="134">
        <f t="shared" si="2"/>
        <v>0</v>
      </c>
      <c r="J30" s="64">
        <v>1</v>
      </c>
      <c r="K30" s="104">
        <f t="shared" si="3"/>
        <v>0</v>
      </c>
    </row>
    <row r="31" spans="2:11">
      <c r="B31" s="252"/>
      <c r="C31" s="254" t="s">
        <v>21</v>
      </c>
      <c r="D31" s="186" t="s">
        <v>27</v>
      </c>
      <c r="E31" s="255"/>
      <c r="F31" s="181" t="s">
        <v>5</v>
      </c>
      <c r="G31" s="128"/>
      <c r="H31" s="117"/>
      <c r="I31" s="134">
        <f t="shared" si="2"/>
        <v>0</v>
      </c>
      <c r="J31" s="64">
        <v>1</v>
      </c>
      <c r="K31" s="104">
        <f t="shared" si="3"/>
        <v>0</v>
      </c>
    </row>
    <row r="32" spans="2:11">
      <c r="B32" s="252"/>
      <c r="C32" s="255"/>
      <c r="D32" s="186" t="s">
        <v>24</v>
      </c>
      <c r="E32" s="255"/>
      <c r="F32" s="181" t="s">
        <v>5</v>
      </c>
      <c r="G32" s="128"/>
      <c r="H32" s="117"/>
      <c r="I32" s="134">
        <f t="shared" si="2"/>
        <v>0</v>
      </c>
      <c r="J32" s="64">
        <v>1</v>
      </c>
      <c r="K32" s="104">
        <f t="shared" si="3"/>
        <v>0</v>
      </c>
    </row>
    <row r="33" spans="2:11">
      <c r="B33" s="252"/>
      <c r="C33" s="255"/>
      <c r="D33" s="186" t="s">
        <v>22</v>
      </c>
      <c r="E33" s="255"/>
      <c r="F33" s="181" t="s">
        <v>5</v>
      </c>
      <c r="G33" s="128"/>
      <c r="H33" s="117"/>
      <c r="I33" s="134">
        <f t="shared" si="2"/>
        <v>0</v>
      </c>
      <c r="J33" s="64">
        <v>1</v>
      </c>
      <c r="K33" s="104">
        <f t="shared" si="3"/>
        <v>0</v>
      </c>
    </row>
    <row r="34" spans="2:11">
      <c r="B34" s="253"/>
      <c r="C34" s="256"/>
      <c r="D34" s="186" t="s">
        <v>23</v>
      </c>
      <c r="E34" s="256"/>
      <c r="F34" s="181" t="s">
        <v>5</v>
      </c>
      <c r="G34" s="128"/>
      <c r="H34" s="117"/>
      <c r="I34" s="134">
        <f t="shared" si="2"/>
        <v>0</v>
      </c>
      <c r="J34" s="64">
        <v>1</v>
      </c>
      <c r="K34" s="104">
        <f t="shared" si="3"/>
        <v>0</v>
      </c>
    </row>
    <row r="35" spans="2:11">
      <c r="B35" s="243" t="s">
        <v>81</v>
      </c>
      <c r="C35" s="244"/>
      <c r="D35" s="244"/>
      <c r="E35" s="244"/>
      <c r="F35" s="244"/>
      <c r="G35" s="244"/>
      <c r="H35" s="244"/>
      <c r="I35" s="244"/>
      <c r="J35" s="244"/>
      <c r="K35" s="298"/>
    </row>
    <row r="36" spans="2:11" ht="16.149999999999999" customHeight="1">
      <c r="B36" s="283" t="s">
        <v>90</v>
      </c>
      <c r="C36" s="284"/>
      <c r="D36" s="285"/>
      <c r="E36" s="60">
        <v>1</v>
      </c>
      <c r="F36" s="183" t="s">
        <v>64</v>
      </c>
      <c r="G36" s="122"/>
      <c r="H36" s="188">
        <v>0</v>
      </c>
      <c r="I36" s="132">
        <f>G36*H36</f>
        <v>0</v>
      </c>
      <c r="J36" s="64">
        <v>2</v>
      </c>
      <c r="K36" s="133">
        <f>I36*J36</f>
        <v>0</v>
      </c>
    </row>
    <row r="37" spans="2:11" ht="16.5">
      <c r="B37" s="283"/>
      <c r="C37" s="284"/>
      <c r="D37" s="285"/>
      <c r="E37" s="186">
        <v>2</v>
      </c>
      <c r="F37" s="183" t="s">
        <v>64</v>
      </c>
      <c r="G37" s="122"/>
      <c r="H37" s="189">
        <v>2356.8000000000011</v>
      </c>
      <c r="I37" s="132">
        <f t="shared" ref="I37:I41" si="4">G37*H37</f>
        <v>0</v>
      </c>
      <c r="J37" s="64">
        <v>1</v>
      </c>
      <c r="K37" s="133">
        <f t="shared" ref="K37:K41" si="5">I37*J37</f>
        <v>0</v>
      </c>
    </row>
    <row r="38" spans="2:11" ht="16.5">
      <c r="B38" s="286"/>
      <c r="C38" s="293"/>
      <c r="D38" s="294"/>
      <c r="E38" s="186">
        <v>3</v>
      </c>
      <c r="F38" s="183" t="s">
        <v>64</v>
      </c>
      <c r="G38" s="122"/>
      <c r="H38" s="189">
        <v>547.5</v>
      </c>
      <c r="I38" s="132">
        <f t="shared" si="4"/>
        <v>0</v>
      </c>
      <c r="J38" s="64">
        <v>1</v>
      </c>
      <c r="K38" s="133">
        <f t="shared" si="5"/>
        <v>0</v>
      </c>
    </row>
    <row r="39" spans="2:11">
      <c r="B39" s="269" t="s">
        <v>107</v>
      </c>
      <c r="C39" s="270"/>
      <c r="D39" s="271"/>
      <c r="E39" s="186">
        <v>1</v>
      </c>
      <c r="F39" s="4" t="s">
        <v>4</v>
      </c>
      <c r="G39" s="130"/>
      <c r="H39" s="119">
        <v>2</v>
      </c>
      <c r="I39" s="132">
        <f t="shared" si="4"/>
        <v>0</v>
      </c>
      <c r="J39" s="64">
        <v>2</v>
      </c>
      <c r="K39" s="133">
        <f t="shared" si="5"/>
        <v>0</v>
      </c>
    </row>
    <row r="40" spans="2:11">
      <c r="B40" s="283"/>
      <c r="C40" s="284"/>
      <c r="D40" s="285"/>
      <c r="E40" s="186">
        <v>2</v>
      </c>
      <c r="F40" s="4" t="s">
        <v>4</v>
      </c>
      <c r="G40" s="130"/>
      <c r="H40" s="90"/>
      <c r="I40" s="132">
        <f t="shared" si="4"/>
        <v>0</v>
      </c>
      <c r="J40" s="64">
        <v>1</v>
      </c>
      <c r="K40" s="133">
        <f t="shared" si="5"/>
        <v>0</v>
      </c>
    </row>
    <row r="41" spans="2:11">
      <c r="B41" s="286"/>
      <c r="C41" s="293"/>
      <c r="D41" s="294"/>
      <c r="E41" s="186">
        <v>3</v>
      </c>
      <c r="F41" s="4" t="s">
        <v>4</v>
      </c>
      <c r="G41" s="130"/>
      <c r="H41" s="90"/>
      <c r="I41" s="132">
        <f t="shared" si="4"/>
        <v>0</v>
      </c>
      <c r="J41" s="64">
        <v>1</v>
      </c>
      <c r="K41" s="133">
        <f t="shared" si="5"/>
        <v>0</v>
      </c>
    </row>
    <row r="42" spans="2:11">
      <c r="B42" s="243" t="s">
        <v>14</v>
      </c>
      <c r="C42" s="244"/>
      <c r="D42" s="244"/>
      <c r="E42" s="244"/>
      <c r="F42" s="244"/>
      <c r="G42" s="244"/>
      <c r="H42" s="244"/>
      <c r="I42" s="244"/>
      <c r="J42" s="244"/>
      <c r="K42" s="298"/>
    </row>
    <row r="43" spans="2:11">
      <c r="B43" s="295" t="s">
        <v>83</v>
      </c>
      <c r="C43" s="296"/>
      <c r="D43" s="297"/>
      <c r="E43" s="72"/>
      <c r="F43" s="72"/>
      <c r="G43" s="72"/>
      <c r="H43" s="93" t="s">
        <v>110</v>
      </c>
      <c r="I43" s="151"/>
      <c r="J43" s="150"/>
      <c r="K43" s="149">
        <f>I43*J43</f>
        <v>0</v>
      </c>
    </row>
    <row r="44" spans="2:11">
      <c r="B44" s="243" t="s">
        <v>16</v>
      </c>
      <c r="C44" s="244"/>
      <c r="D44" s="244"/>
      <c r="E44" s="244"/>
      <c r="F44" s="244"/>
      <c r="G44" s="244"/>
      <c r="H44" s="244"/>
      <c r="I44" s="244"/>
      <c r="J44" s="244"/>
      <c r="K44" s="298"/>
    </row>
    <row r="45" spans="2:11">
      <c r="B45" s="245" t="s">
        <v>7</v>
      </c>
      <c r="C45" s="246"/>
      <c r="D45" s="247"/>
      <c r="E45" s="72"/>
      <c r="F45" s="72"/>
      <c r="G45" s="72"/>
      <c r="H45" s="93"/>
      <c r="I45" s="81"/>
      <c r="J45" s="64">
        <v>2</v>
      </c>
      <c r="K45" s="104">
        <f>I45*J45</f>
        <v>0</v>
      </c>
    </row>
    <row r="46" spans="2:11">
      <c r="B46" s="243" t="s">
        <v>8</v>
      </c>
      <c r="C46" s="244"/>
      <c r="D46" s="244"/>
      <c r="E46" s="244"/>
      <c r="F46" s="244"/>
      <c r="G46" s="244"/>
      <c r="H46" s="244"/>
      <c r="I46" s="244"/>
      <c r="J46" s="244"/>
      <c r="K46" s="298"/>
    </row>
    <row r="47" spans="2:11">
      <c r="B47" s="272" t="s">
        <v>8</v>
      </c>
      <c r="C47" s="273"/>
      <c r="D47" s="274"/>
      <c r="E47" s="72"/>
      <c r="F47" s="72"/>
      <c r="G47" s="72"/>
      <c r="H47" s="93" t="s">
        <v>110</v>
      </c>
      <c r="I47" s="81"/>
      <c r="J47" s="64">
        <v>3</v>
      </c>
      <c r="K47" s="104">
        <f>I47*J47</f>
        <v>0</v>
      </c>
    </row>
    <row r="48" spans="2:11">
      <c r="B48" s="243" t="s">
        <v>84</v>
      </c>
      <c r="C48" s="244"/>
      <c r="D48" s="244"/>
      <c r="E48" s="244"/>
      <c r="F48" s="244"/>
      <c r="G48" s="244"/>
      <c r="H48" s="244"/>
      <c r="I48" s="244"/>
      <c r="J48" s="244"/>
      <c r="K48" s="298"/>
    </row>
    <row r="49" spans="2:11">
      <c r="B49" s="245" t="s">
        <v>85</v>
      </c>
      <c r="C49" s="246"/>
      <c r="D49" s="247"/>
      <c r="E49" s="44"/>
      <c r="F49" s="54" t="s">
        <v>111</v>
      </c>
      <c r="G49" s="123"/>
      <c r="H49" s="120">
        <v>82</v>
      </c>
      <c r="I49" s="135">
        <f>G49*H49</f>
        <v>0</v>
      </c>
      <c r="J49" s="64">
        <v>2</v>
      </c>
      <c r="K49" s="104">
        <f>I49*J49</f>
        <v>0</v>
      </c>
    </row>
    <row r="50" spans="2:11" ht="15" thickBot="1">
      <c r="B50" s="312" t="s">
        <v>75</v>
      </c>
      <c r="C50" s="313"/>
      <c r="D50" s="313"/>
      <c r="E50" s="313"/>
      <c r="F50" s="313"/>
      <c r="G50" s="313"/>
      <c r="H50" s="313"/>
      <c r="I50" s="313"/>
      <c r="J50" s="313"/>
      <c r="K50" s="142">
        <f>SUM(K49,K47,K45,K43,K36:K41,K19:K34,K11:K16)</f>
        <v>0</v>
      </c>
    </row>
    <row r="51" spans="2:11" ht="15" thickBot="1"/>
    <row r="52" spans="2:11" ht="15" thickBot="1">
      <c r="B52" s="335" t="s">
        <v>118</v>
      </c>
      <c r="C52" s="336"/>
      <c r="D52" s="336"/>
      <c r="E52" s="336"/>
      <c r="F52" s="336"/>
      <c r="G52" s="336"/>
      <c r="H52" s="336"/>
      <c r="I52" s="336"/>
      <c r="J52" s="336"/>
      <c r="K52" s="337"/>
    </row>
    <row r="53" spans="2:11" ht="16" thickBot="1">
      <c r="B53" s="300" t="s">
        <v>56</v>
      </c>
      <c r="C53" s="301"/>
      <c r="D53" s="301"/>
      <c r="E53" s="301"/>
      <c r="F53" s="301"/>
      <c r="G53" s="301"/>
      <c r="H53" s="301"/>
      <c r="I53" s="301"/>
      <c r="J53" s="301"/>
      <c r="K53" s="302"/>
    </row>
    <row r="54" spans="2:11" ht="29.5" customHeight="1">
      <c r="B54" s="108" t="s">
        <v>51</v>
      </c>
      <c r="C54" s="338" t="s">
        <v>121</v>
      </c>
      <c r="D54" s="338"/>
      <c r="E54" s="187" t="s">
        <v>1</v>
      </c>
      <c r="F54" s="109" t="s">
        <v>2</v>
      </c>
      <c r="G54" s="109" t="s">
        <v>86</v>
      </c>
      <c r="H54" s="109" t="s">
        <v>87</v>
      </c>
      <c r="I54" s="109" t="s">
        <v>88</v>
      </c>
      <c r="J54" s="109" t="s">
        <v>94</v>
      </c>
      <c r="K54" s="110" t="s">
        <v>93</v>
      </c>
    </row>
    <row r="55" spans="2:11" ht="15" thickBot="1">
      <c r="B55" s="154" t="s">
        <v>120</v>
      </c>
      <c r="C55" s="333" t="s">
        <v>103</v>
      </c>
      <c r="D55" s="333"/>
      <c r="E55" s="1"/>
      <c r="F55" s="186" t="s">
        <v>111</v>
      </c>
      <c r="G55" s="141"/>
      <c r="H55" s="115"/>
      <c r="I55" s="132">
        <f t="shared" ref="I55" si="6">G55*H55</f>
        <v>0</v>
      </c>
      <c r="J55" s="64"/>
      <c r="K55" s="133">
        <f t="shared" ref="K55" si="7">I55*J55</f>
        <v>0</v>
      </c>
    </row>
    <row r="56" spans="2:11" ht="15" thickBot="1">
      <c r="B56" s="312" t="s">
        <v>119</v>
      </c>
      <c r="C56" s="313"/>
      <c r="D56" s="313"/>
      <c r="E56" s="313"/>
      <c r="F56" s="313"/>
      <c r="G56" s="313"/>
      <c r="H56" s="313"/>
      <c r="I56" s="334"/>
      <c r="J56" s="313"/>
      <c r="K56" s="143">
        <f>SUM(K55:K55)</f>
        <v>0</v>
      </c>
    </row>
    <row r="57" spans="2:11" ht="45" customHeight="1" thickBot="1">
      <c r="B57" s="300" t="s">
        <v>98</v>
      </c>
      <c r="C57" s="301"/>
      <c r="D57" s="301"/>
      <c r="E57" s="301"/>
      <c r="F57" s="301"/>
      <c r="G57" s="301"/>
      <c r="H57" s="301"/>
      <c r="I57" s="301"/>
      <c r="J57" s="301"/>
      <c r="K57" s="302"/>
    </row>
    <row r="58" spans="2:11" ht="58.5" customHeight="1">
      <c r="B58" s="266" t="s">
        <v>58</v>
      </c>
      <c r="C58" s="311"/>
      <c r="D58" s="311"/>
      <c r="E58" s="65"/>
      <c r="F58" s="30" t="s">
        <v>101</v>
      </c>
      <c r="G58" s="124"/>
      <c r="H58" s="96"/>
      <c r="I58" s="82"/>
      <c r="J58" s="65"/>
      <c r="K58" s="102"/>
    </row>
    <row r="59" spans="2:11" ht="16.5">
      <c r="B59" s="265" t="s">
        <v>10</v>
      </c>
      <c r="C59" s="320"/>
      <c r="D59" s="320"/>
      <c r="E59" s="34"/>
      <c r="F59" s="4" t="s">
        <v>64</v>
      </c>
      <c r="G59" s="125"/>
      <c r="H59" s="87"/>
      <c r="I59" s="83"/>
      <c r="J59" s="66"/>
      <c r="K59" s="100"/>
    </row>
    <row r="60" spans="2:11" ht="16.5">
      <c r="B60" s="265" t="s">
        <v>63</v>
      </c>
      <c r="C60" s="320"/>
      <c r="D60" s="320"/>
      <c r="E60" s="34"/>
      <c r="F60" s="4" t="s">
        <v>64</v>
      </c>
      <c r="G60" s="125"/>
      <c r="H60" s="87"/>
      <c r="I60" s="83"/>
      <c r="J60" s="66"/>
      <c r="K60" s="100"/>
    </row>
    <row r="61" spans="2:11" ht="16.5">
      <c r="B61" s="322" t="s">
        <v>104</v>
      </c>
      <c r="C61" s="323"/>
      <c r="D61" s="324"/>
      <c r="E61" s="34"/>
      <c r="F61" s="7" t="s">
        <v>101</v>
      </c>
      <c r="G61" s="126"/>
      <c r="H61" s="87"/>
      <c r="I61" s="84"/>
      <c r="J61" s="66"/>
      <c r="K61" s="98"/>
    </row>
    <row r="62" spans="2:11" ht="16.5">
      <c r="B62" s="268" t="s">
        <v>59</v>
      </c>
      <c r="C62" s="321"/>
      <c r="D62" s="321"/>
      <c r="E62" s="66"/>
      <c r="F62" s="4" t="s">
        <v>101</v>
      </c>
      <c r="G62" s="127"/>
      <c r="H62" s="87"/>
      <c r="I62" s="85"/>
      <c r="J62" s="66"/>
      <c r="K62" s="99"/>
    </row>
    <row r="63" spans="2:11">
      <c r="B63" s="268" t="s">
        <v>60</v>
      </c>
      <c r="C63" s="321"/>
      <c r="D63" s="321"/>
      <c r="E63" s="66"/>
      <c r="F63" s="7" t="s">
        <v>5</v>
      </c>
      <c r="G63" s="129"/>
      <c r="H63" s="89"/>
      <c r="I63" s="85"/>
      <c r="J63" s="66"/>
      <c r="K63" s="99"/>
    </row>
    <row r="64" spans="2:11" ht="62.25" customHeight="1">
      <c r="B64" s="268" t="s">
        <v>96</v>
      </c>
      <c r="C64" s="321"/>
      <c r="D64" s="321"/>
      <c r="E64" s="66"/>
      <c r="F64" s="4" t="s">
        <v>64</v>
      </c>
      <c r="G64" s="127"/>
      <c r="H64" s="87"/>
      <c r="I64" s="85"/>
      <c r="J64" s="66"/>
      <c r="K64" s="99"/>
    </row>
    <row r="65" spans="2:11">
      <c r="B65" s="325" t="s">
        <v>80</v>
      </c>
      <c r="C65" s="326"/>
      <c r="D65" s="327"/>
      <c r="E65" s="34"/>
      <c r="F65" s="34"/>
      <c r="G65" s="34"/>
      <c r="H65" s="95" t="s">
        <v>110</v>
      </c>
      <c r="I65" s="85"/>
      <c r="J65" s="66"/>
      <c r="K65" s="100"/>
    </row>
    <row r="66" spans="2:11" ht="55.5" customHeight="1">
      <c r="B66" s="268" t="s">
        <v>61</v>
      </c>
      <c r="C66" s="321"/>
      <c r="D66" s="321"/>
      <c r="E66" s="66"/>
      <c r="F66" s="4" t="s">
        <v>64</v>
      </c>
      <c r="G66" s="127"/>
      <c r="H66" s="116"/>
      <c r="I66" s="85"/>
      <c r="J66" s="66"/>
      <c r="K66" s="99"/>
    </row>
    <row r="67" spans="2:11" ht="16.5">
      <c r="B67" s="328" t="s">
        <v>123</v>
      </c>
      <c r="C67" s="329"/>
      <c r="D67" s="330"/>
      <c r="E67" s="66"/>
      <c r="F67" s="4" t="s">
        <v>64</v>
      </c>
      <c r="G67" s="127"/>
      <c r="H67" s="152"/>
      <c r="I67" s="85"/>
      <c r="J67" s="66"/>
      <c r="K67" s="99"/>
    </row>
    <row r="68" spans="2:11" ht="72.75" customHeight="1">
      <c r="B68" s="268" t="s">
        <v>124</v>
      </c>
      <c r="C68" s="321"/>
      <c r="D68" s="321"/>
      <c r="E68" s="66"/>
      <c r="F68" s="4" t="s">
        <v>64</v>
      </c>
      <c r="G68" s="127"/>
      <c r="H68" s="87"/>
      <c r="I68" s="85"/>
      <c r="J68" s="66"/>
      <c r="K68" s="99"/>
    </row>
    <row r="69" spans="2:11" ht="16.5">
      <c r="B69" s="268" t="s">
        <v>102</v>
      </c>
      <c r="C69" s="321"/>
      <c r="D69" s="321"/>
      <c r="E69" s="66"/>
      <c r="F69" s="4" t="s">
        <v>64</v>
      </c>
      <c r="G69" s="131"/>
      <c r="H69" s="91"/>
      <c r="I69" s="85"/>
      <c r="J69" s="66"/>
      <c r="K69" s="99"/>
    </row>
    <row r="70" spans="2:11" ht="16.5">
      <c r="B70" s="268" t="s">
        <v>97</v>
      </c>
      <c r="C70" s="321"/>
      <c r="D70" s="321"/>
      <c r="E70" s="66"/>
      <c r="F70" s="4" t="s">
        <v>64</v>
      </c>
      <c r="G70" s="131"/>
      <c r="H70" s="91"/>
      <c r="I70" s="85"/>
      <c r="J70" s="66"/>
      <c r="K70" s="99"/>
    </row>
    <row r="71" spans="2:11" ht="16.5">
      <c r="B71" s="328" t="s">
        <v>112</v>
      </c>
      <c r="C71" s="329"/>
      <c r="D71" s="330"/>
      <c r="E71" s="66"/>
      <c r="F71" s="4" t="s">
        <v>64</v>
      </c>
      <c r="G71" s="131"/>
      <c r="H71" s="91"/>
      <c r="I71" s="85"/>
      <c r="J71" s="66"/>
      <c r="K71" s="99"/>
    </row>
    <row r="72" spans="2:11" ht="16.5">
      <c r="B72" s="328" t="s">
        <v>113</v>
      </c>
      <c r="C72" s="329"/>
      <c r="D72" s="330"/>
      <c r="E72" s="66"/>
      <c r="F72" s="4" t="s">
        <v>64</v>
      </c>
      <c r="G72" s="131"/>
      <c r="H72" s="91"/>
      <c r="I72" s="85"/>
      <c r="J72" s="66"/>
      <c r="K72" s="99"/>
    </row>
    <row r="73" spans="2:11">
      <c r="B73" s="265" t="s">
        <v>99</v>
      </c>
      <c r="C73" s="320"/>
      <c r="D73" s="320"/>
      <c r="E73" s="34"/>
      <c r="F73" s="4" t="s">
        <v>65</v>
      </c>
      <c r="G73" s="136"/>
      <c r="H73" s="92"/>
      <c r="I73" s="83"/>
      <c r="J73" s="70"/>
      <c r="K73" s="100"/>
    </row>
    <row r="74" spans="2:11">
      <c r="B74" s="265" t="s">
        <v>9</v>
      </c>
      <c r="C74" s="320"/>
      <c r="D74" s="320"/>
      <c r="E74" s="34"/>
      <c r="F74" s="4" t="s">
        <v>65</v>
      </c>
      <c r="G74" s="136"/>
      <c r="H74" s="92"/>
      <c r="I74" s="83"/>
      <c r="J74" s="70"/>
      <c r="K74" s="100"/>
    </row>
    <row r="75" spans="2:11" ht="16.5">
      <c r="B75" s="265" t="s">
        <v>11</v>
      </c>
      <c r="C75" s="320"/>
      <c r="D75" s="320"/>
      <c r="E75" s="34"/>
      <c r="F75" s="4" t="s">
        <v>64</v>
      </c>
      <c r="G75" s="1"/>
      <c r="H75" s="87"/>
      <c r="I75" s="83"/>
      <c r="J75" s="70"/>
      <c r="K75" s="100"/>
    </row>
    <row r="76" spans="2:11" ht="16.5">
      <c r="B76" s="265" t="s">
        <v>100</v>
      </c>
      <c r="C76" s="320"/>
      <c r="D76" s="320"/>
      <c r="E76" s="34"/>
      <c r="F76" s="4" t="s">
        <v>64</v>
      </c>
      <c r="G76" s="125"/>
      <c r="H76" s="87"/>
      <c r="I76" s="83"/>
      <c r="J76" s="70"/>
      <c r="K76" s="100"/>
    </row>
    <row r="77" spans="2:11">
      <c r="B77" s="198" t="s">
        <v>136</v>
      </c>
      <c r="C77" s="199"/>
      <c r="D77" s="200"/>
      <c r="E77" s="176"/>
      <c r="F77" s="196" t="s">
        <v>65</v>
      </c>
      <c r="G77" s="201"/>
      <c r="H77" s="202"/>
      <c r="I77" s="178"/>
      <c r="J77" s="179"/>
      <c r="K77" s="180"/>
    </row>
    <row r="78" spans="2:11" ht="15" thickBot="1">
      <c r="B78" s="331" t="s">
        <v>66</v>
      </c>
      <c r="C78" s="332"/>
      <c r="D78" s="332"/>
      <c r="E78" s="35"/>
      <c r="F78" s="31" t="s">
        <v>65</v>
      </c>
      <c r="G78" s="137"/>
      <c r="H78" s="97"/>
      <c r="I78" s="86"/>
      <c r="J78" s="71"/>
      <c r="K78" s="101"/>
    </row>
  </sheetData>
  <mergeCells count="57">
    <mergeCell ref="E18:K18"/>
    <mergeCell ref="C2:K2"/>
    <mergeCell ref="B4:D4"/>
    <mergeCell ref="B5:K5"/>
    <mergeCell ref="B6:K6"/>
    <mergeCell ref="B7:K7"/>
    <mergeCell ref="B8:D8"/>
    <mergeCell ref="B9:K9"/>
    <mergeCell ref="B10:K10"/>
    <mergeCell ref="B11:D13"/>
    <mergeCell ref="B14:D16"/>
    <mergeCell ref="B17:K17"/>
    <mergeCell ref="B19:B34"/>
    <mergeCell ref="C19:C22"/>
    <mergeCell ref="E19:E26"/>
    <mergeCell ref="C23:C26"/>
    <mergeCell ref="C27:C30"/>
    <mergeCell ref="E27:E34"/>
    <mergeCell ref="C31:C34"/>
    <mergeCell ref="B50:J50"/>
    <mergeCell ref="B35:K35"/>
    <mergeCell ref="B36:D38"/>
    <mergeCell ref="B39:D41"/>
    <mergeCell ref="B42:K42"/>
    <mergeCell ref="B43:D43"/>
    <mergeCell ref="B44:K44"/>
    <mergeCell ref="B45:D45"/>
    <mergeCell ref="B46:K46"/>
    <mergeCell ref="B47:D47"/>
    <mergeCell ref="B48:K48"/>
    <mergeCell ref="B49:D49"/>
    <mergeCell ref="B57:K57"/>
    <mergeCell ref="B58:D58"/>
    <mergeCell ref="C55:D55"/>
    <mergeCell ref="B56:J56"/>
    <mergeCell ref="B52:K52"/>
    <mergeCell ref="B53:K53"/>
    <mergeCell ref="C54:D54"/>
    <mergeCell ref="B70:D70"/>
    <mergeCell ref="B59:D59"/>
    <mergeCell ref="B60:D60"/>
    <mergeCell ref="B61:D61"/>
    <mergeCell ref="B62:D62"/>
    <mergeCell ref="B63:D63"/>
    <mergeCell ref="B64:D64"/>
    <mergeCell ref="B65:D65"/>
    <mergeCell ref="B66:D66"/>
    <mergeCell ref="B67:D67"/>
    <mergeCell ref="B68:D68"/>
    <mergeCell ref="B69:D69"/>
    <mergeCell ref="B78:D78"/>
    <mergeCell ref="B71:D71"/>
    <mergeCell ref="B72:D72"/>
    <mergeCell ref="B73:D73"/>
    <mergeCell ref="B74:D74"/>
    <mergeCell ref="B75:D75"/>
    <mergeCell ref="B76:D76"/>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6"/>
  <sheetViews>
    <sheetView showGridLines="0" zoomScale="85" zoomScaleNormal="85" workbookViewId="0">
      <pane ySplit="5" topLeftCell="A6" activePane="bottomLeft" state="frozen"/>
      <selection pane="bottomLeft" activeCell="A6" sqref="A6:XFD6"/>
    </sheetView>
  </sheetViews>
  <sheetFormatPr baseColWidth="10" defaultRowHeight="14.5"/>
  <cols>
    <col min="1" max="1" width="2.7265625" customWidth="1"/>
    <col min="2" max="2" width="45.26953125" bestFit="1" customWidth="1"/>
    <col min="3" max="4" width="15.26953125" customWidth="1"/>
    <col min="7" max="7" width="15.7265625" customWidth="1"/>
    <col min="8" max="8" width="24.453125" bestFit="1" customWidth="1"/>
    <col min="11" max="11" width="13.1796875" customWidth="1"/>
  </cols>
  <sheetData>
    <row r="1" spans="2:11" ht="15" thickBot="1"/>
    <row r="2" spans="2:11" ht="49.9" customHeight="1" thickBot="1">
      <c r="B2" s="26"/>
      <c r="C2" s="275" t="s">
        <v>155</v>
      </c>
      <c r="D2" s="275"/>
      <c r="E2" s="275"/>
      <c r="F2" s="275"/>
      <c r="G2" s="275"/>
      <c r="H2" s="275"/>
      <c r="I2" s="275"/>
      <c r="J2" s="275"/>
      <c r="K2" s="299"/>
    </row>
    <row r="3" spans="2:11" ht="15" customHeight="1" thickBot="1">
      <c r="B3" s="9"/>
      <c r="C3" s="9"/>
      <c r="D3" s="9"/>
      <c r="E3" s="184"/>
      <c r="F3" s="184"/>
      <c r="G3" s="184"/>
      <c r="H3" s="94"/>
      <c r="I3" s="94"/>
      <c r="J3" s="94"/>
      <c r="K3" s="94"/>
    </row>
    <row r="4" spans="2:11" ht="29.5" thickBot="1">
      <c r="B4" s="276" t="s">
        <v>0</v>
      </c>
      <c r="C4" s="277"/>
      <c r="D4" s="278"/>
      <c r="E4" s="12" t="s">
        <v>1</v>
      </c>
      <c r="F4" s="14" t="s">
        <v>2</v>
      </c>
      <c r="G4" s="58" t="s">
        <v>86</v>
      </c>
      <c r="H4" s="13" t="s">
        <v>87</v>
      </c>
      <c r="I4" s="58" t="s">
        <v>88</v>
      </c>
      <c r="J4" s="14" t="s">
        <v>94</v>
      </c>
      <c r="K4" s="14" t="s">
        <v>93</v>
      </c>
    </row>
    <row r="5" spans="2:11" ht="15" thickBot="1">
      <c r="B5" s="339" t="s">
        <v>71</v>
      </c>
      <c r="C5" s="340"/>
      <c r="D5" s="340"/>
      <c r="E5" s="340"/>
      <c r="F5" s="340"/>
      <c r="G5" s="340"/>
      <c r="H5" s="340"/>
      <c r="I5" s="340"/>
      <c r="J5" s="340"/>
      <c r="K5" s="341"/>
    </row>
    <row r="6" spans="2:11" ht="16" thickBot="1">
      <c r="B6" s="300" t="s">
        <v>56</v>
      </c>
      <c r="C6" s="301"/>
      <c r="D6" s="301"/>
      <c r="E6" s="301"/>
      <c r="F6" s="301"/>
      <c r="G6" s="301"/>
      <c r="H6" s="301"/>
      <c r="I6" s="301"/>
      <c r="J6" s="301"/>
      <c r="K6" s="302"/>
    </row>
    <row r="7" spans="2:11">
      <c r="B7" s="287" t="s">
        <v>91</v>
      </c>
      <c r="C7" s="288"/>
      <c r="D7" s="288"/>
      <c r="E7" s="288"/>
      <c r="F7" s="288"/>
      <c r="G7" s="288"/>
      <c r="H7" s="288"/>
      <c r="I7" s="288"/>
      <c r="J7" s="288"/>
      <c r="K7" s="303"/>
    </row>
    <row r="8" spans="2:11">
      <c r="B8" s="289" t="s">
        <v>92</v>
      </c>
      <c r="C8" s="290"/>
      <c r="D8" s="290"/>
      <c r="E8" s="185">
        <v>2</v>
      </c>
      <c r="F8" s="185" t="s">
        <v>5</v>
      </c>
      <c r="G8" s="74">
        <v>1.5</v>
      </c>
      <c r="H8" s="78">
        <v>50</v>
      </c>
      <c r="I8" s="79">
        <f>G8*H8</f>
        <v>75</v>
      </c>
      <c r="J8" s="64">
        <v>4</v>
      </c>
      <c r="K8" s="107">
        <f>I8*J8</f>
        <v>300</v>
      </c>
    </row>
    <row r="9" spans="2:11">
      <c r="B9" s="291" t="s">
        <v>95</v>
      </c>
      <c r="C9" s="292"/>
      <c r="D9" s="292"/>
      <c r="E9" s="292"/>
      <c r="F9" s="292"/>
      <c r="G9" s="292"/>
      <c r="H9" s="292"/>
      <c r="I9" s="292"/>
      <c r="J9" s="292"/>
      <c r="K9" s="308"/>
    </row>
    <row r="10" spans="2:11">
      <c r="B10" s="281" t="s">
        <v>12</v>
      </c>
      <c r="C10" s="282"/>
      <c r="D10" s="282"/>
      <c r="E10" s="282"/>
      <c r="F10" s="282"/>
      <c r="G10" s="282"/>
      <c r="H10" s="282"/>
      <c r="I10" s="282"/>
      <c r="J10" s="282"/>
      <c r="K10" s="309"/>
    </row>
    <row r="11" spans="2:11" ht="16.5">
      <c r="B11" s="283" t="s">
        <v>103</v>
      </c>
      <c r="C11" s="284"/>
      <c r="D11" s="285"/>
      <c r="E11" s="60">
        <v>1</v>
      </c>
      <c r="F11" s="4" t="s">
        <v>64</v>
      </c>
      <c r="G11" s="121"/>
      <c r="H11" s="192"/>
      <c r="I11" s="132">
        <f>G11*H11</f>
        <v>0</v>
      </c>
      <c r="J11" s="64">
        <v>9</v>
      </c>
      <c r="K11" s="133">
        <f>I11*J11</f>
        <v>0</v>
      </c>
    </row>
    <row r="12" spans="2:11" ht="16.5">
      <c r="B12" s="283"/>
      <c r="C12" s="284"/>
      <c r="D12" s="285"/>
      <c r="E12" s="186">
        <v>2</v>
      </c>
      <c r="F12" s="4" t="s">
        <v>64</v>
      </c>
      <c r="G12" s="121"/>
      <c r="H12" s="189">
        <v>4610</v>
      </c>
      <c r="I12" s="132">
        <f t="shared" ref="I12:I16" si="0">G12*H12</f>
        <v>0</v>
      </c>
      <c r="J12" s="64">
        <v>7</v>
      </c>
      <c r="K12" s="133">
        <f t="shared" ref="K12:K16" si="1">I12*J12</f>
        <v>0</v>
      </c>
    </row>
    <row r="13" spans="2:11" ht="16.5">
      <c r="B13" s="286"/>
      <c r="C13" s="284"/>
      <c r="D13" s="285"/>
      <c r="E13" s="42">
        <v>3</v>
      </c>
      <c r="F13" s="182" t="s">
        <v>64</v>
      </c>
      <c r="G13" s="121"/>
      <c r="H13" s="192"/>
      <c r="I13" s="132">
        <f t="shared" si="0"/>
        <v>0</v>
      </c>
      <c r="J13" s="64">
        <v>6</v>
      </c>
      <c r="K13" s="133">
        <f t="shared" si="1"/>
        <v>0</v>
      </c>
    </row>
    <row r="14" spans="2:11" ht="16.5">
      <c r="B14" s="269" t="s">
        <v>106</v>
      </c>
      <c r="C14" s="270"/>
      <c r="D14" s="271"/>
      <c r="E14" s="186">
        <v>1</v>
      </c>
      <c r="F14" s="4" t="s">
        <v>101</v>
      </c>
      <c r="G14" s="121"/>
      <c r="H14" s="191"/>
      <c r="I14" s="132">
        <f t="shared" si="0"/>
        <v>0</v>
      </c>
      <c r="J14" s="64">
        <v>9</v>
      </c>
      <c r="K14" s="133">
        <f t="shared" si="1"/>
        <v>0</v>
      </c>
    </row>
    <row r="15" spans="2:11" ht="16.5">
      <c r="B15" s="283"/>
      <c r="C15" s="284"/>
      <c r="D15" s="285"/>
      <c r="E15" s="186">
        <v>2</v>
      </c>
      <c r="F15" s="4" t="s">
        <v>101</v>
      </c>
      <c r="G15" s="121"/>
      <c r="H15" s="191"/>
      <c r="I15" s="132">
        <f t="shared" si="0"/>
        <v>0</v>
      </c>
      <c r="J15" s="64">
        <v>7</v>
      </c>
      <c r="K15" s="133">
        <f t="shared" si="1"/>
        <v>0</v>
      </c>
    </row>
    <row r="16" spans="2:11" ht="16.5">
      <c r="B16" s="286"/>
      <c r="C16" s="293"/>
      <c r="D16" s="294"/>
      <c r="E16" s="186">
        <v>3</v>
      </c>
      <c r="F16" s="4" t="s">
        <v>101</v>
      </c>
      <c r="G16" s="121"/>
      <c r="H16" s="193">
        <v>58.98</v>
      </c>
      <c r="I16" s="132">
        <f t="shared" si="0"/>
        <v>0</v>
      </c>
      <c r="J16" s="64">
        <v>6</v>
      </c>
      <c r="K16" s="133">
        <f t="shared" si="1"/>
        <v>0</v>
      </c>
    </row>
    <row r="17" spans="2:11">
      <c r="B17" s="243" t="s">
        <v>15</v>
      </c>
      <c r="C17" s="248"/>
      <c r="D17" s="248"/>
      <c r="E17" s="248"/>
      <c r="F17" s="248"/>
      <c r="G17" s="248"/>
      <c r="H17" s="248"/>
      <c r="I17" s="248"/>
      <c r="J17" s="248"/>
      <c r="K17" s="310"/>
    </row>
    <row r="18" spans="2:11">
      <c r="B18" s="10"/>
      <c r="C18" s="8" t="s">
        <v>25</v>
      </c>
      <c r="D18" s="8" t="s">
        <v>26</v>
      </c>
      <c r="E18" s="249"/>
      <c r="F18" s="250"/>
      <c r="G18" s="250"/>
      <c r="H18" s="250"/>
      <c r="I18" s="250"/>
      <c r="J18" s="250"/>
      <c r="K18" s="307"/>
    </row>
    <row r="19" spans="2:11">
      <c r="B19" s="251" t="s">
        <v>89</v>
      </c>
      <c r="C19" s="254" t="s">
        <v>20</v>
      </c>
      <c r="D19" s="186" t="s">
        <v>27</v>
      </c>
      <c r="E19" s="254">
        <v>1</v>
      </c>
      <c r="F19" s="181" t="s">
        <v>5</v>
      </c>
      <c r="G19" s="128"/>
      <c r="H19" s="118">
        <v>32.520000000000003</v>
      </c>
      <c r="I19" s="132">
        <f>G19*H19</f>
        <v>0</v>
      </c>
      <c r="J19" s="64">
        <v>2</v>
      </c>
      <c r="K19" s="133">
        <f>I19*J19</f>
        <v>0</v>
      </c>
    </row>
    <row r="20" spans="2:11">
      <c r="B20" s="252"/>
      <c r="C20" s="255"/>
      <c r="D20" s="186" t="s">
        <v>24</v>
      </c>
      <c r="E20" s="255"/>
      <c r="F20" s="181" t="s">
        <v>5</v>
      </c>
      <c r="G20" s="128"/>
      <c r="H20" s="117"/>
      <c r="I20" s="132">
        <f t="shared" ref="I20:I34" si="2">G20*H20</f>
        <v>0</v>
      </c>
      <c r="J20" s="64">
        <v>2</v>
      </c>
      <c r="K20" s="133">
        <f t="shared" ref="K20:K34" si="3">I20*J20</f>
        <v>0</v>
      </c>
    </row>
    <row r="21" spans="2:11">
      <c r="B21" s="252"/>
      <c r="C21" s="255"/>
      <c r="D21" s="186" t="s">
        <v>22</v>
      </c>
      <c r="E21" s="255"/>
      <c r="F21" s="181" t="s">
        <v>5</v>
      </c>
      <c r="G21" s="128"/>
      <c r="H21" s="117"/>
      <c r="I21" s="132">
        <f t="shared" si="2"/>
        <v>0</v>
      </c>
      <c r="J21" s="64">
        <v>2</v>
      </c>
      <c r="K21" s="133">
        <f t="shared" si="3"/>
        <v>0</v>
      </c>
    </row>
    <row r="22" spans="2:11">
      <c r="B22" s="252"/>
      <c r="C22" s="256"/>
      <c r="D22" s="186" t="s">
        <v>23</v>
      </c>
      <c r="E22" s="255"/>
      <c r="F22" s="181" t="s">
        <v>5</v>
      </c>
      <c r="G22" s="128"/>
      <c r="H22" s="118">
        <v>23.39</v>
      </c>
      <c r="I22" s="132">
        <f t="shared" si="2"/>
        <v>0</v>
      </c>
      <c r="J22" s="64">
        <v>2</v>
      </c>
      <c r="K22" s="133">
        <f t="shared" si="3"/>
        <v>0</v>
      </c>
    </row>
    <row r="23" spans="2:11">
      <c r="B23" s="252"/>
      <c r="C23" s="254" t="s">
        <v>21</v>
      </c>
      <c r="D23" s="186" t="s">
        <v>27</v>
      </c>
      <c r="E23" s="255"/>
      <c r="F23" s="181" t="s">
        <v>5</v>
      </c>
      <c r="G23" s="128"/>
      <c r="H23" s="118">
        <v>9.7799999999999994</v>
      </c>
      <c r="I23" s="132">
        <f t="shared" si="2"/>
        <v>0</v>
      </c>
      <c r="J23" s="64">
        <v>2</v>
      </c>
      <c r="K23" s="133">
        <f t="shared" si="3"/>
        <v>0</v>
      </c>
    </row>
    <row r="24" spans="2:11">
      <c r="B24" s="252"/>
      <c r="C24" s="255"/>
      <c r="D24" s="186" t="s">
        <v>24</v>
      </c>
      <c r="E24" s="255"/>
      <c r="F24" s="181" t="s">
        <v>5</v>
      </c>
      <c r="G24" s="128"/>
      <c r="H24" s="139"/>
      <c r="I24" s="132">
        <f t="shared" si="2"/>
        <v>0</v>
      </c>
      <c r="J24" s="64">
        <v>2</v>
      </c>
      <c r="K24" s="133">
        <f t="shared" si="3"/>
        <v>0</v>
      </c>
    </row>
    <row r="25" spans="2:11">
      <c r="B25" s="252"/>
      <c r="C25" s="255"/>
      <c r="D25" s="186" t="s">
        <v>22</v>
      </c>
      <c r="E25" s="255"/>
      <c r="F25" s="181" t="s">
        <v>5</v>
      </c>
      <c r="G25" s="128"/>
      <c r="H25" s="117"/>
      <c r="I25" s="132">
        <f t="shared" si="2"/>
        <v>0</v>
      </c>
      <c r="J25" s="64">
        <v>2</v>
      </c>
      <c r="K25" s="133">
        <f t="shared" si="3"/>
        <v>0</v>
      </c>
    </row>
    <row r="26" spans="2:11">
      <c r="B26" s="252"/>
      <c r="C26" s="256"/>
      <c r="D26" s="186" t="s">
        <v>23</v>
      </c>
      <c r="E26" s="256"/>
      <c r="F26" s="181" t="s">
        <v>5</v>
      </c>
      <c r="G26" s="128"/>
      <c r="H26" s="118">
        <v>85.91</v>
      </c>
      <c r="I26" s="132">
        <f t="shared" si="2"/>
        <v>0</v>
      </c>
      <c r="J26" s="64">
        <v>2</v>
      </c>
      <c r="K26" s="133">
        <f t="shared" si="3"/>
        <v>0</v>
      </c>
    </row>
    <row r="27" spans="2:11">
      <c r="B27" s="252"/>
      <c r="C27" s="254" t="s">
        <v>20</v>
      </c>
      <c r="D27" s="186" t="s">
        <v>27</v>
      </c>
      <c r="E27" s="254">
        <v>2</v>
      </c>
      <c r="F27" s="181" t="s">
        <v>5</v>
      </c>
      <c r="G27" s="128"/>
      <c r="H27" s="117"/>
      <c r="I27" s="132">
        <f t="shared" si="2"/>
        <v>0</v>
      </c>
      <c r="J27" s="64">
        <v>1</v>
      </c>
      <c r="K27" s="133">
        <f t="shared" si="3"/>
        <v>0</v>
      </c>
    </row>
    <row r="28" spans="2:11">
      <c r="B28" s="252"/>
      <c r="C28" s="255"/>
      <c r="D28" s="186" t="s">
        <v>24</v>
      </c>
      <c r="E28" s="255"/>
      <c r="F28" s="181" t="s">
        <v>5</v>
      </c>
      <c r="G28" s="128"/>
      <c r="H28" s="117"/>
      <c r="I28" s="132">
        <f t="shared" si="2"/>
        <v>0</v>
      </c>
      <c r="J28" s="64">
        <v>1</v>
      </c>
      <c r="K28" s="133">
        <f t="shared" si="3"/>
        <v>0</v>
      </c>
    </row>
    <row r="29" spans="2:11">
      <c r="B29" s="252"/>
      <c r="C29" s="255"/>
      <c r="D29" s="186" t="s">
        <v>22</v>
      </c>
      <c r="E29" s="255"/>
      <c r="F29" s="181" t="s">
        <v>5</v>
      </c>
      <c r="G29" s="128"/>
      <c r="H29" s="117"/>
      <c r="I29" s="132">
        <f t="shared" si="2"/>
        <v>0</v>
      </c>
      <c r="J29" s="64">
        <v>1</v>
      </c>
      <c r="K29" s="133">
        <f t="shared" si="3"/>
        <v>0</v>
      </c>
    </row>
    <row r="30" spans="2:11">
      <c r="B30" s="252"/>
      <c r="C30" s="256"/>
      <c r="D30" s="186" t="s">
        <v>23</v>
      </c>
      <c r="E30" s="255"/>
      <c r="F30" s="181" t="s">
        <v>5</v>
      </c>
      <c r="G30" s="128"/>
      <c r="H30" s="117"/>
      <c r="I30" s="132">
        <f t="shared" si="2"/>
        <v>0</v>
      </c>
      <c r="J30" s="64">
        <v>1</v>
      </c>
      <c r="K30" s="133">
        <f t="shared" si="3"/>
        <v>0</v>
      </c>
    </row>
    <row r="31" spans="2:11">
      <c r="B31" s="252"/>
      <c r="C31" s="254" t="s">
        <v>21</v>
      </c>
      <c r="D31" s="186" t="s">
        <v>27</v>
      </c>
      <c r="E31" s="255"/>
      <c r="F31" s="181" t="s">
        <v>5</v>
      </c>
      <c r="G31" s="128"/>
      <c r="H31" s="117"/>
      <c r="I31" s="132">
        <f t="shared" si="2"/>
        <v>0</v>
      </c>
      <c r="J31" s="64">
        <v>1</v>
      </c>
      <c r="K31" s="133">
        <f t="shared" si="3"/>
        <v>0</v>
      </c>
    </row>
    <row r="32" spans="2:11">
      <c r="B32" s="252"/>
      <c r="C32" s="255"/>
      <c r="D32" s="186" t="s">
        <v>24</v>
      </c>
      <c r="E32" s="255"/>
      <c r="F32" s="181" t="s">
        <v>5</v>
      </c>
      <c r="G32" s="128"/>
      <c r="H32" s="117"/>
      <c r="I32" s="132">
        <f t="shared" si="2"/>
        <v>0</v>
      </c>
      <c r="J32" s="64">
        <v>1</v>
      </c>
      <c r="K32" s="133">
        <f t="shared" si="3"/>
        <v>0</v>
      </c>
    </row>
    <row r="33" spans="2:11">
      <c r="B33" s="252"/>
      <c r="C33" s="255"/>
      <c r="D33" s="186" t="s">
        <v>22</v>
      </c>
      <c r="E33" s="255"/>
      <c r="F33" s="181" t="s">
        <v>5</v>
      </c>
      <c r="G33" s="128"/>
      <c r="H33" s="117"/>
      <c r="I33" s="132">
        <f t="shared" si="2"/>
        <v>0</v>
      </c>
      <c r="J33" s="64">
        <v>1</v>
      </c>
      <c r="K33" s="133">
        <f t="shared" si="3"/>
        <v>0</v>
      </c>
    </row>
    <row r="34" spans="2:11">
      <c r="B34" s="253"/>
      <c r="C34" s="256"/>
      <c r="D34" s="186" t="s">
        <v>23</v>
      </c>
      <c r="E34" s="256"/>
      <c r="F34" s="181" t="s">
        <v>5</v>
      </c>
      <c r="G34" s="128"/>
      <c r="H34" s="117"/>
      <c r="I34" s="132">
        <f t="shared" si="2"/>
        <v>0</v>
      </c>
      <c r="J34" s="64">
        <v>1</v>
      </c>
      <c r="K34" s="133">
        <f t="shared" si="3"/>
        <v>0</v>
      </c>
    </row>
    <row r="35" spans="2:11">
      <c r="B35" s="243" t="s">
        <v>81</v>
      </c>
      <c r="C35" s="244"/>
      <c r="D35" s="244"/>
      <c r="E35" s="244"/>
      <c r="F35" s="244"/>
      <c r="G35" s="244"/>
      <c r="H35" s="244"/>
      <c r="I35" s="244"/>
      <c r="J35" s="244"/>
      <c r="K35" s="298"/>
    </row>
    <row r="36" spans="2:11" ht="16.5">
      <c r="B36" s="283" t="s">
        <v>90</v>
      </c>
      <c r="C36" s="284"/>
      <c r="D36" s="285"/>
      <c r="E36" s="60">
        <v>1</v>
      </c>
      <c r="F36" s="183" t="s">
        <v>64</v>
      </c>
      <c r="G36" s="122"/>
      <c r="H36" s="188">
        <v>118</v>
      </c>
      <c r="I36" s="132">
        <f>G36*H36</f>
        <v>0</v>
      </c>
      <c r="J36" s="64">
        <v>2</v>
      </c>
      <c r="K36" s="133">
        <f>I36*J36</f>
        <v>0</v>
      </c>
    </row>
    <row r="37" spans="2:11" ht="16.5">
      <c r="B37" s="283"/>
      <c r="C37" s="284"/>
      <c r="D37" s="285"/>
      <c r="E37" s="186">
        <v>2</v>
      </c>
      <c r="F37" s="183" t="s">
        <v>64</v>
      </c>
      <c r="G37" s="122"/>
      <c r="H37" s="189">
        <v>357</v>
      </c>
      <c r="I37" s="132">
        <f t="shared" ref="I37:I41" si="4">G37*H37</f>
        <v>0</v>
      </c>
      <c r="J37" s="64">
        <v>1</v>
      </c>
      <c r="K37" s="133">
        <f t="shared" ref="K37:K41" si="5">I37*J37</f>
        <v>0</v>
      </c>
    </row>
    <row r="38" spans="2:11" ht="16.5">
      <c r="B38" s="286"/>
      <c r="C38" s="293"/>
      <c r="D38" s="294"/>
      <c r="E38" s="186">
        <v>3</v>
      </c>
      <c r="F38" s="183" t="s">
        <v>64</v>
      </c>
      <c r="G38" s="122"/>
      <c r="H38" s="189">
        <v>57</v>
      </c>
      <c r="I38" s="132">
        <f t="shared" si="4"/>
        <v>0</v>
      </c>
      <c r="J38" s="64">
        <v>1</v>
      </c>
      <c r="K38" s="133">
        <f t="shared" si="5"/>
        <v>0</v>
      </c>
    </row>
    <row r="39" spans="2:11">
      <c r="B39" s="269" t="s">
        <v>107</v>
      </c>
      <c r="C39" s="270"/>
      <c r="D39" s="271"/>
      <c r="E39" s="186">
        <v>1</v>
      </c>
      <c r="F39" s="4" t="s">
        <v>4</v>
      </c>
      <c r="G39" s="130"/>
      <c r="H39" s="90"/>
      <c r="I39" s="132">
        <f t="shared" si="4"/>
        <v>0</v>
      </c>
      <c r="J39" s="64">
        <v>2</v>
      </c>
      <c r="K39" s="133">
        <f t="shared" si="5"/>
        <v>0</v>
      </c>
    </row>
    <row r="40" spans="2:11">
      <c r="B40" s="283"/>
      <c r="C40" s="284"/>
      <c r="D40" s="285"/>
      <c r="E40" s="186">
        <v>2</v>
      </c>
      <c r="F40" s="4" t="s">
        <v>4</v>
      </c>
      <c r="G40" s="130"/>
      <c r="H40" s="90"/>
      <c r="I40" s="132">
        <f t="shared" si="4"/>
        <v>0</v>
      </c>
      <c r="J40" s="64">
        <v>1</v>
      </c>
      <c r="K40" s="133">
        <f t="shared" si="5"/>
        <v>0</v>
      </c>
    </row>
    <row r="41" spans="2:11">
      <c r="B41" s="286"/>
      <c r="C41" s="293"/>
      <c r="D41" s="294"/>
      <c r="E41" s="186">
        <v>3</v>
      </c>
      <c r="F41" s="4" t="s">
        <v>4</v>
      </c>
      <c r="G41" s="130"/>
      <c r="H41" s="90"/>
      <c r="I41" s="132">
        <f t="shared" si="4"/>
        <v>0</v>
      </c>
      <c r="J41" s="64">
        <v>1</v>
      </c>
      <c r="K41" s="133">
        <f t="shared" si="5"/>
        <v>0</v>
      </c>
    </row>
    <row r="42" spans="2:11">
      <c r="B42" s="243" t="s">
        <v>8</v>
      </c>
      <c r="C42" s="244"/>
      <c r="D42" s="244"/>
      <c r="E42" s="244"/>
      <c r="F42" s="244"/>
      <c r="G42" s="244"/>
      <c r="H42" s="244"/>
      <c r="I42" s="244"/>
      <c r="J42" s="244"/>
      <c r="K42" s="298"/>
    </row>
    <row r="43" spans="2:11">
      <c r="B43" s="272" t="s">
        <v>8</v>
      </c>
      <c r="C43" s="273"/>
      <c r="D43" s="274"/>
      <c r="E43" s="72"/>
      <c r="F43" s="72"/>
      <c r="G43" s="72"/>
      <c r="H43" s="93" t="s">
        <v>110</v>
      </c>
      <c r="I43" s="81"/>
      <c r="J43" s="64">
        <v>3</v>
      </c>
      <c r="K43" s="104">
        <f>I43*J43</f>
        <v>0</v>
      </c>
    </row>
    <row r="44" spans="2:11" ht="15" thickBot="1">
      <c r="B44" s="312" t="s">
        <v>131</v>
      </c>
      <c r="C44" s="313"/>
      <c r="D44" s="313"/>
      <c r="E44" s="313"/>
      <c r="F44" s="313"/>
      <c r="G44" s="313"/>
      <c r="H44" s="313"/>
      <c r="I44" s="313"/>
      <c r="J44" s="313"/>
      <c r="K44" s="142">
        <f>SUM(K11:K16,K19:K34,K36:K41,K43)</f>
        <v>0</v>
      </c>
    </row>
    <row r="45" spans="2:11" ht="45" customHeight="1" thickBot="1">
      <c r="B45" s="300" t="s">
        <v>98</v>
      </c>
      <c r="C45" s="301"/>
      <c r="D45" s="301"/>
      <c r="E45" s="301"/>
      <c r="F45" s="301"/>
      <c r="G45" s="301"/>
      <c r="H45" s="301"/>
      <c r="I45" s="301"/>
      <c r="J45" s="301"/>
      <c r="K45" s="302"/>
    </row>
    <row r="46" spans="2:11" ht="58.5" customHeight="1">
      <c r="B46" s="266" t="s">
        <v>58</v>
      </c>
      <c r="C46" s="311"/>
      <c r="D46" s="311"/>
      <c r="E46" s="65"/>
      <c r="F46" s="30" t="s">
        <v>101</v>
      </c>
      <c r="G46" s="124"/>
      <c r="H46" s="96"/>
      <c r="I46" s="82"/>
      <c r="J46" s="65"/>
      <c r="K46" s="102"/>
    </row>
    <row r="47" spans="2:11" ht="16.5">
      <c r="B47" s="265" t="s">
        <v>10</v>
      </c>
      <c r="C47" s="320"/>
      <c r="D47" s="320"/>
      <c r="E47" s="34"/>
      <c r="F47" s="4" t="s">
        <v>64</v>
      </c>
      <c r="G47" s="125"/>
      <c r="H47" s="87"/>
      <c r="I47" s="83"/>
      <c r="J47" s="66"/>
      <c r="K47" s="100"/>
    </row>
    <row r="48" spans="2:11" ht="16.5">
      <c r="B48" s="265" t="s">
        <v>63</v>
      </c>
      <c r="C48" s="320"/>
      <c r="D48" s="320"/>
      <c r="E48" s="34"/>
      <c r="F48" s="4" t="s">
        <v>64</v>
      </c>
      <c r="G48" s="125"/>
      <c r="H48" s="87"/>
      <c r="I48" s="83"/>
      <c r="J48" s="66"/>
      <c r="K48" s="100"/>
    </row>
    <row r="49" spans="2:11" ht="16.5">
      <c r="B49" s="322" t="s">
        <v>104</v>
      </c>
      <c r="C49" s="323"/>
      <c r="D49" s="324"/>
      <c r="E49" s="34"/>
      <c r="F49" s="7" t="s">
        <v>101</v>
      </c>
      <c r="G49" s="126"/>
      <c r="H49" s="87"/>
      <c r="I49" s="84"/>
      <c r="J49" s="66"/>
      <c r="K49" s="98"/>
    </row>
    <row r="50" spans="2:11" ht="16.5">
      <c r="B50" s="268" t="s">
        <v>59</v>
      </c>
      <c r="C50" s="321"/>
      <c r="D50" s="321"/>
      <c r="E50" s="66"/>
      <c r="F50" s="4" t="s">
        <v>101</v>
      </c>
      <c r="G50" s="127"/>
      <c r="H50" s="87"/>
      <c r="I50" s="85"/>
      <c r="J50" s="66"/>
      <c r="K50" s="99"/>
    </row>
    <row r="51" spans="2:11">
      <c r="B51" s="268" t="s">
        <v>60</v>
      </c>
      <c r="C51" s="321"/>
      <c r="D51" s="321"/>
      <c r="E51" s="66"/>
      <c r="F51" s="7" t="s">
        <v>5</v>
      </c>
      <c r="G51" s="129"/>
      <c r="H51" s="89"/>
      <c r="I51" s="85"/>
      <c r="J51" s="66"/>
      <c r="K51" s="99"/>
    </row>
    <row r="52" spans="2:11" ht="62.25" customHeight="1">
      <c r="B52" s="268" t="s">
        <v>96</v>
      </c>
      <c r="C52" s="321"/>
      <c r="D52" s="321"/>
      <c r="E52" s="66"/>
      <c r="F52" s="4" t="s">
        <v>64</v>
      </c>
      <c r="G52" s="127"/>
      <c r="H52" s="87"/>
      <c r="I52" s="85"/>
      <c r="J52" s="66"/>
      <c r="K52" s="99"/>
    </row>
    <row r="53" spans="2:11">
      <c r="B53" s="325" t="s">
        <v>80</v>
      </c>
      <c r="C53" s="326"/>
      <c r="D53" s="327"/>
      <c r="E53" s="34"/>
      <c r="F53" s="34"/>
      <c r="G53" s="34"/>
      <c r="H53" s="95" t="s">
        <v>110</v>
      </c>
      <c r="I53" s="85"/>
      <c r="J53" s="66"/>
      <c r="K53" s="100"/>
    </row>
    <row r="54" spans="2:11" ht="55.5" customHeight="1">
      <c r="B54" s="268" t="s">
        <v>61</v>
      </c>
      <c r="C54" s="321"/>
      <c r="D54" s="321"/>
      <c r="E54" s="66"/>
      <c r="F54" s="4" t="s">
        <v>64</v>
      </c>
      <c r="G54" s="127"/>
      <c r="H54" s="116"/>
      <c r="I54" s="85"/>
      <c r="J54" s="66"/>
      <c r="K54" s="99"/>
    </row>
    <row r="55" spans="2:11" ht="16.5">
      <c r="B55" s="328" t="s">
        <v>123</v>
      </c>
      <c r="C55" s="329"/>
      <c r="D55" s="330"/>
      <c r="E55" s="66"/>
      <c r="F55" s="4" t="s">
        <v>64</v>
      </c>
      <c r="G55" s="127"/>
      <c r="H55" s="152"/>
      <c r="I55" s="85"/>
      <c r="J55" s="66"/>
      <c r="K55" s="99"/>
    </row>
    <row r="56" spans="2:11" ht="72.75" customHeight="1">
      <c r="B56" s="268" t="s">
        <v>124</v>
      </c>
      <c r="C56" s="321"/>
      <c r="D56" s="321"/>
      <c r="E56" s="66"/>
      <c r="F56" s="4" t="s">
        <v>64</v>
      </c>
      <c r="G56" s="127"/>
      <c r="H56" s="87"/>
      <c r="I56" s="85"/>
      <c r="J56" s="66"/>
      <c r="K56" s="99"/>
    </row>
    <row r="57" spans="2:11" ht="16.5">
      <c r="B57" s="268" t="s">
        <v>102</v>
      </c>
      <c r="C57" s="321"/>
      <c r="D57" s="321"/>
      <c r="E57" s="66"/>
      <c r="F57" s="4" t="s">
        <v>64</v>
      </c>
      <c r="G57" s="131"/>
      <c r="H57" s="91"/>
      <c r="I57" s="85"/>
      <c r="J57" s="66"/>
      <c r="K57" s="99"/>
    </row>
    <row r="58" spans="2:11" ht="16.5">
      <c r="B58" s="268" t="s">
        <v>97</v>
      </c>
      <c r="C58" s="321"/>
      <c r="D58" s="321"/>
      <c r="E58" s="66"/>
      <c r="F58" s="4" t="s">
        <v>64</v>
      </c>
      <c r="G58" s="131"/>
      <c r="H58" s="91"/>
      <c r="I58" s="85"/>
      <c r="J58" s="66"/>
      <c r="K58" s="99"/>
    </row>
    <row r="59" spans="2:11" ht="16.5">
      <c r="B59" s="328" t="s">
        <v>112</v>
      </c>
      <c r="C59" s="329"/>
      <c r="D59" s="330"/>
      <c r="E59" s="66"/>
      <c r="F59" s="4" t="s">
        <v>64</v>
      </c>
      <c r="G59" s="131"/>
      <c r="H59" s="91"/>
      <c r="I59" s="85"/>
      <c r="J59" s="66"/>
      <c r="K59" s="99"/>
    </row>
    <row r="60" spans="2:11" ht="16.5">
      <c r="B60" s="328" t="s">
        <v>113</v>
      </c>
      <c r="C60" s="329"/>
      <c r="D60" s="330"/>
      <c r="E60" s="66"/>
      <c r="F60" s="4" t="s">
        <v>64</v>
      </c>
      <c r="G60" s="131"/>
      <c r="H60" s="91"/>
      <c r="I60" s="85"/>
      <c r="J60" s="66"/>
      <c r="K60" s="99"/>
    </row>
    <row r="61" spans="2:11">
      <c r="B61" s="265" t="s">
        <v>99</v>
      </c>
      <c r="C61" s="320"/>
      <c r="D61" s="320"/>
      <c r="E61" s="34"/>
      <c r="F61" s="4" t="s">
        <v>65</v>
      </c>
      <c r="G61" s="136"/>
      <c r="H61" s="92"/>
      <c r="I61" s="83"/>
      <c r="J61" s="70"/>
      <c r="K61" s="100"/>
    </row>
    <row r="62" spans="2:11">
      <c r="B62" s="265" t="s">
        <v>9</v>
      </c>
      <c r="C62" s="320"/>
      <c r="D62" s="320"/>
      <c r="E62" s="34"/>
      <c r="F62" s="4" t="s">
        <v>65</v>
      </c>
      <c r="G62" s="136"/>
      <c r="H62" s="92"/>
      <c r="I62" s="83"/>
      <c r="J62" s="70"/>
      <c r="K62" s="100"/>
    </row>
    <row r="63" spans="2:11" ht="16.5">
      <c r="B63" s="265" t="s">
        <v>11</v>
      </c>
      <c r="C63" s="320"/>
      <c r="D63" s="320"/>
      <c r="E63" s="34"/>
      <c r="F63" s="4" t="s">
        <v>64</v>
      </c>
      <c r="G63" s="1"/>
      <c r="H63" s="87"/>
      <c r="I63" s="83"/>
      <c r="J63" s="70"/>
      <c r="K63" s="100"/>
    </row>
    <row r="64" spans="2:11" ht="16.5">
      <c r="B64" s="265" t="s">
        <v>100</v>
      </c>
      <c r="C64" s="320"/>
      <c r="D64" s="320"/>
      <c r="E64" s="34"/>
      <c r="F64" s="4" t="s">
        <v>64</v>
      </c>
      <c r="G64" s="125"/>
      <c r="H64" s="87"/>
      <c r="I64" s="83"/>
      <c r="J64" s="70"/>
      <c r="K64" s="100"/>
    </row>
    <row r="65" spans="2:11">
      <c r="B65" s="198" t="s">
        <v>136</v>
      </c>
      <c r="C65" s="199"/>
      <c r="D65" s="200"/>
      <c r="E65" s="176"/>
      <c r="F65" s="196" t="s">
        <v>65</v>
      </c>
      <c r="G65" s="201"/>
      <c r="H65" s="202"/>
      <c r="I65" s="178"/>
      <c r="J65" s="179"/>
      <c r="K65" s="180"/>
    </row>
    <row r="66" spans="2:11" ht="15" thickBot="1">
      <c r="B66" s="331" t="s">
        <v>66</v>
      </c>
      <c r="C66" s="332"/>
      <c r="D66" s="332"/>
      <c r="E66" s="35"/>
      <c r="F66" s="31" t="s">
        <v>65</v>
      </c>
      <c r="G66" s="137"/>
      <c r="H66" s="97"/>
      <c r="I66" s="86"/>
      <c r="J66" s="71"/>
      <c r="K66" s="101"/>
    </row>
  </sheetData>
  <mergeCells count="46">
    <mergeCell ref="B14:D16"/>
    <mergeCell ref="B4:D4"/>
    <mergeCell ref="B5:K5"/>
    <mergeCell ref="B6:K6"/>
    <mergeCell ref="C2:K2"/>
    <mergeCell ref="B7:K7"/>
    <mergeCell ref="B8:D8"/>
    <mergeCell ref="B9:K9"/>
    <mergeCell ref="B10:K10"/>
    <mergeCell ref="B11:D13"/>
    <mergeCell ref="B17:K17"/>
    <mergeCell ref="E18:K18"/>
    <mergeCell ref="B19:B34"/>
    <mergeCell ref="C19:C22"/>
    <mergeCell ref="E19:E26"/>
    <mergeCell ref="C23:C26"/>
    <mergeCell ref="C27:C30"/>
    <mergeCell ref="E27:E34"/>
    <mergeCell ref="C31:C34"/>
    <mergeCell ref="B45:K45"/>
    <mergeCell ref="B46:D46"/>
    <mergeCell ref="B35:K35"/>
    <mergeCell ref="B36:D38"/>
    <mergeCell ref="B39:D41"/>
    <mergeCell ref="B42:K42"/>
    <mergeCell ref="B43:D43"/>
    <mergeCell ref="B44:J44"/>
    <mergeCell ref="B58:D58"/>
    <mergeCell ref="B47:D47"/>
    <mergeCell ref="B48:D48"/>
    <mergeCell ref="B49:D49"/>
    <mergeCell ref="B50:D50"/>
    <mergeCell ref="B51:D51"/>
    <mergeCell ref="B52:D52"/>
    <mergeCell ref="B53:D53"/>
    <mergeCell ref="B54:D54"/>
    <mergeCell ref="B55:D55"/>
    <mergeCell ref="B56:D56"/>
    <mergeCell ref="B57:D57"/>
    <mergeCell ref="B66:D66"/>
    <mergeCell ref="B59:D59"/>
    <mergeCell ref="B60:D60"/>
    <mergeCell ref="B61:D61"/>
    <mergeCell ref="B62:D62"/>
    <mergeCell ref="B63:D63"/>
    <mergeCell ref="B64:D64"/>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0"/>
  <sheetViews>
    <sheetView showGridLines="0" zoomScale="85" zoomScaleNormal="85" workbookViewId="0">
      <pane ySplit="5" topLeftCell="A6" activePane="bottomLeft" state="frozen"/>
      <selection pane="bottomLeft" activeCell="A6" sqref="A6:XFD6"/>
    </sheetView>
  </sheetViews>
  <sheetFormatPr baseColWidth="10" defaultRowHeight="14.5"/>
  <cols>
    <col min="1" max="1" width="2.7265625" customWidth="1"/>
    <col min="2" max="2" width="45.26953125" bestFit="1" customWidth="1"/>
    <col min="3" max="4" width="15.26953125" customWidth="1"/>
    <col min="7" max="7" width="15.7265625" customWidth="1"/>
    <col min="8" max="8" width="24.453125" bestFit="1" customWidth="1"/>
    <col min="11" max="11" width="13.1796875" customWidth="1"/>
  </cols>
  <sheetData>
    <row r="1" spans="2:11" ht="15" thickBot="1"/>
    <row r="2" spans="2:11" ht="49.9" customHeight="1" thickBot="1">
      <c r="B2" s="26"/>
      <c r="C2" s="275" t="s">
        <v>153</v>
      </c>
      <c r="D2" s="275"/>
      <c r="E2" s="275"/>
      <c r="F2" s="275"/>
      <c r="G2" s="275"/>
      <c r="H2" s="275"/>
      <c r="I2" s="275"/>
      <c r="J2" s="275"/>
      <c r="K2" s="299"/>
    </row>
    <row r="3" spans="2:11" ht="15" customHeight="1" thickBot="1">
      <c r="B3" s="9"/>
      <c r="C3" s="9"/>
      <c r="D3" s="9"/>
      <c r="E3" s="184"/>
      <c r="F3" s="184"/>
      <c r="G3" s="184"/>
      <c r="H3" s="94"/>
      <c r="I3" s="94"/>
      <c r="J3" s="94"/>
      <c r="K3" s="94"/>
    </row>
    <row r="4" spans="2:11" ht="29.5" thickBot="1">
      <c r="B4" s="276" t="s">
        <v>0</v>
      </c>
      <c r="C4" s="277"/>
      <c r="D4" s="278"/>
      <c r="E4" s="12" t="s">
        <v>1</v>
      </c>
      <c r="F4" s="14" t="s">
        <v>2</v>
      </c>
      <c r="G4" s="58" t="s">
        <v>86</v>
      </c>
      <c r="H4" s="13" t="s">
        <v>87</v>
      </c>
      <c r="I4" s="58" t="s">
        <v>88</v>
      </c>
      <c r="J4" s="14" t="s">
        <v>94</v>
      </c>
      <c r="K4" s="14" t="s">
        <v>93</v>
      </c>
    </row>
    <row r="5" spans="2:11" ht="15" thickBot="1">
      <c r="B5" s="339" t="s">
        <v>73</v>
      </c>
      <c r="C5" s="340"/>
      <c r="D5" s="340"/>
      <c r="E5" s="340"/>
      <c r="F5" s="340"/>
      <c r="G5" s="340"/>
      <c r="H5" s="340"/>
      <c r="I5" s="340"/>
      <c r="J5" s="340"/>
      <c r="K5" s="341"/>
    </row>
    <row r="6" spans="2:11" ht="16" thickBot="1">
      <c r="B6" s="300" t="s">
        <v>56</v>
      </c>
      <c r="C6" s="301"/>
      <c r="D6" s="301"/>
      <c r="E6" s="301"/>
      <c r="F6" s="301"/>
      <c r="G6" s="301"/>
      <c r="H6" s="301"/>
      <c r="I6" s="301"/>
      <c r="J6" s="301"/>
      <c r="K6" s="302"/>
    </row>
    <row r="7" spans="2:11">
      <c r="B7" s="287" t="s">
        <v>91</v>
      </c>
      <c r="C7" s="288"/>
      <c r="D7" s="288"/>
      <c r="E7" s="288"/>
      <c r="F7" s="288"/>
      <c r="G7" s="288"/>
      <c r="H7" s="288"/>
      <c r="I7" s="288"/>
      <c r="J7" s="288"/>
      <c r="K7" s="303"/>
    </row>
    <row r="8" spans="2:11">
      <c r="B8" s="289" t="s">
        <v>92</v>
      </c>
      <c r="C8" s="290"/>
      <c r="D8" s="290"/>
      <c r="E8" s="185">
        <v>2</v>
      </c>
      <c r="F8" s="185" t="s">
        <v>5</v>
      </c>
      <c r="G8" s="74">
        <v>1.5</v>
      </c>
      <c r="H8" s="78">
        <v>50</v>
      </c>
      <c r="I8" s="79">
        <f>G8*H8</f>
        <v>75</v>
      </c>
      <c r="J8" s="64">
        <v>4</v>
      </c>
      <c r="K8" s="107">
        <f>I8*J8</f>
        <v>300</v>
      </c>
    </row>
    <row r="9" spans="2:11">
      <c r="B9" s="291" t="s">
        <v>95</v>
      </c>
      <c r="C9" s="292"/>
      <c r="D9" s="292"/>
      <c r="E9" s="292"/>
      <c r="F9" s="292"/>
      <c r="G9" s="292"/>
      <c r="H9" s="292"/>
      <c r="I9" s="292"/>
      <c r="J9" s="292"/>
      <c r="K9" s="308"/>
    </row>
    <row r="10" spans="2:11">
      <c r="B10" s="281" t="s">
        <v>12</v>
      </c>
      <c r="C10" s="282"/>
      <c r="D10" s="282"/>
      <c r="E10" s="282"/>
      <c r="F10" s="282"/>
      <c r="G10" s="282"/>
      <c r="H10" s="282"/>
      <c r="I10" s="282"/>
      <c r="J10" s="282"/>
      <c r="K10" s="309"/>
    </row>
    <row r="11" spans="2:11" ht="16.5">
      <c r="B11" s="283" t="s">
        <v>103</v>
      </c>
      <c r="C11" s="284"/>
      <c r="D11" s="285"/>
      <c r="E11" s="60">
        <v>1</v>
      </c>
      <c r="F11" s="4" t="s">
        <v>64</v>
      </c>
      <c r="G11" s="121"/>
      <c r="H11" s="117"/>
      <c r="I11" s="132">
        <f>G11*H11</f>
        <v>0</v>
      </c>
      <c r="J11" s="64">
        <v>9</v>
      </c>
      <c r="K11" s="133">
        <f>I11*J11</f>
        <v>0</v>
      </c>
    </row>
    <row r="12" spans="2:11" ht="16.5">
      <c r="B12" s="283"/>
      <c r="C12" s="284"/>
      <c r="D12" s="285"/>
      <c r="E12" s="186">
        <v>2</v>
      </c>
      <c r="F12" s="4" t="s">
        <v>64</v>
      </c>
      <c r="G12" s="121"/>
      <c r="H12" s="189">
        <v>1786.5</v>
      </c>
      <c r="I12" s="132">
        <f t="shared" ref="I12:I16" si="0">G12*H12</f>
        <v>0</v>
      </c>
      <c r="J12" s="64">
        <v>7</v>
      </c>
      <c r="K12" s="133">
        <f t="shared" ref="K12:K16" si="1">I12*J12</f>
        <v>0</v>
      </c>
    </row>
    <row r="13" spans="2:11" ht="16.5">
      <c r="B13" s="286"/>
      <c r="C13" s="284"/>
      <c r="D13" s="285"/>
      <c r="E13" s="42">
        <v>3</v>
      </c>
      <c r="F13" s="182" t="s">
        <v>64</v>
      </c>
      <c r="G13" s="121"/>
      <c r="H13" s="117"/>
      <c r="I13" s="132">
        <f t="shared" si="0"/>
        <v>0</v>
      </c>
      <c r="J13" s="64">
        <v>6</v>
      </c>
      <c r="K13" s="133">
        <f t="shared" si="1"/>
        <v>0</v>
      </c>
    </row>
    <row r="14" spans="2:11" ht="16.5">
      <c r="B14" s="269" t="s">
        <v>106</v>
      </c>
      <c r="C14" s="270"/>
      <c r="D14" s="271"/>
      <c r="E14" s="186">
        <v>1</v>
      </c>
      <c r="F14" s="4" t="s">
        <v>101</v>
      </c>
      <c r="G14" s="121"/>
      <c r="H14" s="189">
        <v>7</v>
      </c>
      <c r="I14" s="132">
        <f t="shared" si="0"/>
        <v>0</v>
      </c>
      <c r="J14" s="64">
        <v>9</v>
      </c>
      <c r="K14" s="133">
        <f t="shared" si="1"/>
        <v>0</v>
      </c>
    </row>
    <row r="15" spans="2:11" ht="16.5">
      <c r="B15" s="283"/>
      <c r="C15" s="284"/>
      <c r="D15" s="285"/>
      <c r="E15" s="186">
        <v>2</v>
      </c>
      <c r="F15" s="4" t="s">
        <v>101</v>
      </c>
      <c r="G15" s="121"/>
      <c r="H15" s="117"/>
      <c r="I15" s="132">
        <f t="shared" si="0"/>
        <v>0</v>
      </c>
      <c r="J15" s="64">
        <v>7</v>
      </c>
      <c r="K15" s="133">
        <f t="shared" si="1"/>
        <v>0</v>
      </c>
    </row>
    <row r="16" spans="2:11" ht="16.5">
      <c r="B16" s="286"/>
      <c r="C16" s="293"/>
      <c r="D16" s="294"/>
      <c r="E16" s="186">
        <v>3</v>
      </c>
      <c r="F16" s="4" t="s">
        <v>101</v>
      </c>
      <c r="G16" s="121"/>
      <c r="H16" s="117"/>
      <c r="I16" s="132">
        <f t="shared" si="0"/>
        <v>0</v>
      </c>
      <c r="J16" s="64">
        <v>6</v>
      </c>
      <c r="K16" s="133">
        <f t="shared" si="1"/>
        <v>0</v>
      </c>
    </row>
    <row r="17" spans="2:11">
      <c r="B17" s="243" t="s">
        <v>15</v>
      </c>
      <c r="C17" s="248"/>
      <c r="D17" s="248"/>
      <c r="E17" s="248"/>
      <c r="F17" s="248"/>
      <c r="G17" s="248"/>
      <c r="H17" s="248"/>
      <c r="I17" s="248"/>
      <c r="J17" s="248"/>
      <c r="K17" s="310"/>
    </row>
    <row r="18" spans="2:11">
      <c r="B18" s="10"/>
      <c r="C18" s="8" t="s">
        <v>25</v>
      </c>
      <c r="D18" s="8" t="s">
        <v>26</v>
      </c>
      <c r="E18" s="249"/>
      <c r="F18" s="250"/>
      <c r="G18" s="250"/>
      <c r="H18" s="250"/>
      <c r="I18" s="250"/>
      <c r="J18" s="250"/>
      <c r="K18" s="307"/>
    </row>
    <row r="19" spans="2:11">
      <c r="B19" s="251" t="s">
        <v>89</v>
      </c>
      <c r="C19" s="254" t="s">
        <v>20</v>
      </c>
      <c r="D19" s="186" t="s">
        <v>27</v>
      </c>
      <c r="E19" s="254">
        <v>1</v>
      </c>
      <c r="F19" s="181" t="s">
        <v>5</v>
      </c>
      <c r="G19" s="128"/>
      <c r="H19" s="117"/>
      <c r="I19" s="132">
        <f>G19*H19</f>
        <v>0</v>
      </c>
      <c r="J19" s="64">
        <v>2</v>
      </c>
      <c r="K19" s="133">
        <f>I19*J19</f>
        <v>0</v>
      </c>
    </row>
    <row r="20" spans="2:11">
      <c r="B20" s="252"/>
      <c r="C20" s="255"/>
      <c r="D20" s="186" t="s">
        <v>24</v>
      </c>
      <c r="E20" s="255"/>
      <c r="F20" s="181" t="s">
        <v>5</v>
      </c>
      <c r="G20" s="128"/>
      <c r="H20" s="117"/>
      <c r="I20" s="132">
        <f t="shared" ref="I20:I34" si="2">G20*H20</f>
        <v>0</v>
      </c>
      <c r="J20" s="64">
        <v>2</v>
      </c>
      <c r="K20" s="133">
        <f t="shared" ref="K20:K34" si="3">I20*J20</f>
        <v>0</v>
      </c>
    </row>
    <row r="21" spans="2:11">
      <c r="B21" s="252"/>
      <c r="C21" s="255"/>
      <c r="D21" s="186" t="s">
        <v>22</v>
      </c>
      <c r="E21" s="255"/>
      <c r="F21" s="181" t="s">
        <v>5</v>
      </c>
      <c r="G21" s="128"/>
      <c r="H21" s="117"/>
      <c r="I21" s="132">
        <f t="shared" si="2"/>
        <v>0</v>
      </c>
      <c r="J21" s="64">
        <v>2</v>
      </c>
      <c r="K21" s="133">
        <f t="shared" si="3"/>
        <v>0</v>
      </c>
    </row>
    <row r="22" spans="2:11">
      <c r="B22" s="252"/>
      <c r="C22" s="256"/>
      <c r="D22" s="186" t="s">
        <v>23</v>
      </c>
      <c r="E22" s="255"/>
      <c r="F22" s="181" t="s">
        <v>5</v>
      </c>
      <c r="G22" s="128"/>
      <c r="H22" s="118">
        <v>9.41</v>
      </c>
      <c r="I22" s="132">
        <f t="shared" si="2"/>
        <v>0</v>
      </c>
      <c r="J22" s="64">
        <v>2</v>
      </c>
      <c r="K22" s="133">
        <f t="shared" si="3"/>
        <v>0</v>
      </c>
    </row>
    <row r="23" spans="2:11">
      <c r="B23" s="252"/>
      <c r="C23" s="254" t="s">
        <v>21</v>
      </c>
      <c r="D23" s="186" t="s">
        <v>27</v>
      </c>
      <c r="E23" s="255"/>
      <c r="F23" s="181" t="s">
        <v>5</v>
      </c>
      <c r="G23" s="128"/>
      <c r="H23" s="117"/>
      <c r="I23" s="132">
        <f t="shared" si="2"/>
        <v>0</v>
      </c>
      <c r="J23" s="64">
        <v>2</v>
      </c>
      <c r="K23" s="133">
        <f t="shared" si="3"/>
        <v>0</v>
      </c>
    </row>
    <row r="24" spans="2:11">
      <c r="B24" s="252"/>
      <c r="C24" s="255"/>
      <c r="D24" s="186" t="s">
        <v>24</v>
      </c>
      <c r="E24" s="255"/>
      <c r="F24" s="181" t="s">
        <v>5</v>
      </c>
      <c r="G24" s="128"/>
      <c r="H24" s="117"/>
      <c r="I24" s="132">
        <f t="shared" si="2"/>
        <v>0</v>
      </c>
      <c r="J24" s="64">
        <v>2</v>
      </c>
      <c r="K24" s="133">
        <f t="shared" si="3"/>
        <v>0</v>
      </c>
    </row>
    <row r="25" spans="2:11">
      <c r="B25" s="252"/>
      <c r="C25" s="255"/>
      <c r="D25" s="186" t="s">
        <v>22</v>
      </c>
      <c r="E25" s="255"/>
      <c r="F25" s="181" t="s">
        <v>5</v>
      </c>
      <c r="G25" s="128"/>
      <c r="H25" s="117"/>
      <c r="I25" s="132">
        <f t="shared" si="2"/>
        <v>0</v>
      </c>
      <c r="J25" s="64">
        <v>2</v>
      </c>
      <c r="K25" s="133">
        <f t="shared" si="3"/>
        <v>0</v>
      </c>
    </row>
    <row r="26" spans="2:11">
      <c r="B26" s="252"/>
      <c r="C26" s="256"/>
      <c r="D26" s="186" t="s">
        <v>23</v>
      </c>
      <c r="E26" s="256"/>
      <c r="F26" s="181" t="s">
        <v>5</v>
      </c>
      <c r="G26" s="128"/>
      <c r="H26" s="117"/>
      <c r="I26" s="132">
        <f t="shared" si="2"/>
        <v>0</v>
      </c>
      <c r="J26" s="64">
        <v>2</v>
      </c>
      <c r="K26" s="133">
        <f t="shared" si="3"/>
        <v>0</v>
      </c>
    </row>
    <row r="27" spans="2:11">
      <c r="B27" s="252"/>
      <c r="C27" s="254" t="s">
        <v>20</v>
      </c>
      <c r="D27" s="186" t="s">
        <v>27</v>
      </c>
      <c r="E27" s="254">
        <v>2</v>
      </c>
      <c r="F27" s="181" t="s">
        <v>5</v>
      </c>
      <c r="G27" s="128"/>
      <c r="H27" s="117"/>
      <c r="I27" s="132">
        <f t="shared" si="2"/>
        <v>0</v>
      </c>
      <c r="J27" s="64">
        <v>1</v>
      </c>
      <c r="K27" s="133">
        <f t="shared" si="3"/>
        <v>0</v>
      </c>
    </row>
    <row r="28" spans="2:11">
      <c r="B28" s="252"/>
      <c r="C28" s="255"/>
      <c r="D28" s="186" t="s">
        <v>24</v>
      </c>
      <c r="E28" s="255"/>
      <c r="F28" s="181" t="s">
        <v>5</v>
      </c>
      <c r="G28" s="128"/>
      <c r="H28" s="117"/>
      <c r="I28" s="132">
        <f t="shared" si="2"/>
        <v>0</v>
      </c>
      <c r="J28" s="64">
        <v>1</v>
      </c>
      <c r="K28" s="133">
        <f t="shared" si="3"/>
        <v>0</v>
      </c>
    </row>
    <row r="29" spans="2:11">
      <c r="B29" s="252"/>
      <c r="C29" s="255"/>
      <c r="D29" s="186" t="s">
        <v>22</v>
      </c>
      <c r="E29" s="255"/>
      <c r="F29" s="181" t="s">
        <v>5</v>
      </c>
      <c r="G29" s="128"/>
      <c r="H29" s="117"/>
      <c r="I29" s="132">
        <f t="shared" si="2"/>
        <v>0</v>
      </c>
      <c r="J29" s="64">
        <v>1</v>
      </c>
      <c r="K29" s="133">
        <f t="shared" si="3"/>
        <v>0</v>
      </c>
    </row>
    <row r="30" spans="2:11">
      <c r="B30" s="252"/>
      <c r="C30" s="256"/>
      <c r="D30" s="186" t="s">
        <v>23</v>
      </c>
      <c r="E30" s="255"/>
      <c r="F30" s="181" t="s">
        <v>5</v>
      </c>
      <c r="G30" s="128"/>
      <c r="H30" s="117"/>
      <c r="I30" s="132">
        <f t="shared" si="2"/>
        <v>0</v>
      </c>
      <c r="J30" s="64">
        <v>1</v>
      </c>
      <c r="K30" s="133">
        <f t="shared" si="3"/>
        <v>0</v>
      </c>
    </row>
    <row r="31" spans="2:11">
      <c r="B31" s="252"/>
      <c r="C31" s="254" t="s">
        <v>21</v>
      </c>
      <c r="D31" s="186" t="s">
        <v>27</v>
      </c>
      <c r="E31" s="255"/>
      <c r="F31" s="181" t="s">
        <v>5</v>
      </c>
      <c r="G31" s="128"/>
      <c r="H31" s="117"/>
      <c r="I31" s="132">
        <f t="shared" si="2"/>
        <v>0</v>
      </c>
      <c r="J31" s="64">
        <v>1</v>
      </c>
      <c r="K31" s="133">
        <f t="shared" si="3"/>
        <v>0</v>
      </c>
    </row>
    <row r="32" spans="2:11">
      <c r="B32" s="252"/>
      <c r="C32" s="255"/>
      <c r="D32" s="186" t="s">
        <v>24</v>
      </c>
      <c r="E32" s="255"/>
      <c r="F32" s="181" t="s">
        <v>5</v>
      </c>
      <c r="G32" s="128"/>
      <c r="H32" s="117"/>
      <c r="I32" s="132">
        <f t="shared" si="2"/>
        <v>0</v>
      </c>
      <c r="J32" s="64">
        <v>1</v>
      </c>
      <c r="K32" s="133">
        <f t="shared" si="3"/>
        <v>0</v>
      </c>
    </row>
    <row r="33" spans="2:11">
      <c r="B33" s="252"/>
      <c r="C33" s="255"/>
      <c r="D33" s="186" t="s">
        <v>22</v>
      </c>
      <c r="E33" s="255"/>
      <c r="F33" s="181" t="s">
        <v>5</v>
      </c>
      <c r="G33" s="128"/>
      <c r="H33" s="117"/>
      <c r="I33" s="132">
        <f t="shared" si="2"/>
        <v>0</v>
      </c>
      <c r="J33" s="64">
        <v>1</v>
      </c>
      <c r="K33" s="133">
        <f t="shared" si="3"/>
        <v>0</v>
      </c>
    </row>
    <row r="34" spans="2:11">
      <c r="B34" s="253"/>
      <c r="C34" s="256"/>
      <c r="D34" s="186" t="s">
        <v>23</v>
      </c>
      <c r="E34" s="256"/>
      <c r="F34" s="181" t="s">
        <v>5</v>
      </c>
      <c r="G34" s="128"/>
      <c r="H34" s="117"/>
      <c r="I34" s="132">
        <f t="shared" si="2"/>
        <v>0</v>
      </c>
      <c r="J34" s="64">
        <v>1</v>
      </c>
      <c r="K34" s="133">
        <f t="shared" si="3"/>
        <v>0</v>
      </c>
    </row>
    <row r="35" spans="2:11">
      <c r="B35" s="243" t="s">
        <v>81</v>
      </c>
      <c r="C35" s="244"/>
      <c r="D35" s="244"/>
      <c r="E35" s="244"/>
      <c r="F35" s="244"/>
      <c r="G35" s="244"/>
      <c r="H35" s="244"/>
      <c r="I35" s="244"/>
      <c r="J35" s="244"/>
      <c r="K35" s="298"/>
    </row>
    <row r="36" spans="2:11" ht="16.5">
      <c r="B36" s="283" t="s">
        <v>90</v>
      </c>
      <c r="C36" s="284"/>
      <c r="D36" s="285"/>
      <c r="E36" s="60">
        <v>1</v>
      </c>
      <c r="F36" s="183" t="s">
        <v>64</v>
      </c>
      <c r="G36" s="122"/>
      <c r="H36" s="188">
        <v>637</v>
      </c>
      <c r="I36" s="132">
        <f>G36*H36</f>
        <v>0</v>
      </c>
      <c r="J36" s="64">
        <v>2</v>
      </c>
      <c r="K36" s="133">
        <f>I36*J36</f>
        <v>0</v>
      </c>
    </row>
    <row r="37" spans="2:11" ht="16.5">
      <c r="B37" s="283"/>
      <c r="C37" s="284"/>
      <c r="D37" s="285"/>
      <c r="E37" s="186">
        <v>2</v>
      </c>
      <c r="F37" s="183" t="s">
        <v>64</v>
      </c>
      <c r="G37" s="122"/>
      <c r="H37" s="189">
        <v>215</v>
      </c>
      <c r="I37" s="132">
        <f t="shared" ref="I37:I41" si="4">G37*H37</f>
        <v>0</v>
      </c>
      <c r="J37" s="64">
        <v>1</v>
      </c>
      <c r="K37" s="133">
        <f t="shared" ref="K37:K41" si="5">I37*J37</f>
        <v>0</v>
      </c>
    </row>
    <row r="38" spans="2:11" ht="16.5">
      <c r="B38" s="286"/>
      <c r="C38" s="293"/>
      <c r="D38" s="294"/>
      <c r="E38" s="186">
        <v>3</v>
      </c>
      <c r="F38" s="183" t="s">
        <v>64</v>
      </c>
      <c r="G38" s="122"/>
      <c r="H38" s="189">
        <v>244</v>
      </c>
      <c r="I38" s="132">
        <f t="shared" si="4"/>
        <v>0</v>
      </c>
      <c r="J38" s="64">
        <v>1</v>
      </c>
      <c r="K38" s="133">
        <f t="shared" si="5"/>
        <v>0</v>
      </c>
    </row>
    <row r="39" spans="2:11">
      <c r="B39" s="269" t="s">
        <v>107</v>
      </c>
      <c r="C39" s="270"/>
      <c r="D39" s="271"/>
      <c r="E39" s="186">
        <v>1</v>
      </c>
      <c r="F39" s="4" t="s">
        <v>4</v>
      </c>
      <c r="G39" s="130"/>
      <c r="H39" s="119">
        <v>1</v>
      </c>
      <c r="I39" s="132">
        <f t="shared" si="4"/>
        <v>0</v>
      </c>
      <c r="J39" s="64">
        <v>2</v>
      </c>
      <c r="K39" s="133">
        <f t="shared" si="5"/>
        <v>0</v>
      </c>
    </row>
    <row r="40" spans="2:11">
      <c r="B40" s="283"/>
      <c r="C40" s="284"/>
      <c r="D40" s="285"/>
      <c r="E40" s="186">
        <v>2</v>
      </c>
      <c r="F40" s="4" t="s">
        <v>4</v>
      </c>
      <c r="G40" s="130"/>
      <c r="H40" s="90"/>
      <c r="I40" s="132">
        <f t="shared" si="4"/>
        <v>0</v>
      </c>
      <c r="J40" s="64">
        <v>1</v>
      </c>
      <c r="K40" s="133">
        <f t="shared" si="5"/>
        <v>0</v>
      </c>
    </row>
    <row r="41" spans="2:11">
      <c r="B41" s="286"/>
      <c r="C41" s="293"/>
      <c r="D41" s="294"/>
      <c r="E41" s="186">
        <v>3</v>
      </c>
      <c r="F41" s="4" t="s">
        <v>4</v>
      </c>
      <c r="G41" s="130"/>
      <c r="H41" s="90"/>
      <c r="I41" s="132">
        <f t="shared" si="4"/>
        <v>0</v>
      </c>
      <c r="J41" s="64">
        <v>1</v>
      </c>
      <c r="K41" s="133">
        <f t="shared" si="5"/>
        <v>0</v>
      </c>
    </row>
    <row r="42" spans="2:11">
      <c r="B42" s="243" t="s">
        <v>14</v>
      </c>
      <c r="C42" s="244"/>
      <c r="D42" s="244"/>
      <c r="E42" s="244"/>
      <c r="F42" s="244"/>
      <c r="G42" s="244"/>
      <c r="H42" s="244"/>
      <c r="I42" s="244"/>
      <c r="J42" s="244"/>
      <c r="K42" s="298"/>
    </row>
    <row r="43" spans="2:11">
      <c r="B43" s="314" t="s">
        <v>83</v>
      </c>
      <c r="C43" s="315"/>
      <c r="D43" s="316"/>
      <c r="E43" s="72"/>
      <c r="F43" s="72"/>
      <c r="G43" s="72"/>
      <c r="H43" s="93" t="s">
        <v>110</v>
      </c>
      <c r="I43" s="151"/>
      <c r="J43" s="150"/>
      <c r="K43" s="149">
        <f>I43*J43</f>
        <v>0</v>
      </c>
    </row>
    <row r="44" spans="2:11">
      <c r="B44" s="243" t="s">
        <v>16</v>
      </c>
      <c r="C44" s="244"/>
      <c r="D44" s="244"/>
      <c r="E44" s="244"/>
      <c r="F44" s="244"/>
      <c r="G44" s="244"/>
      <c r="H44" s="244"/>
      <c r="I44" s="244"/>
      <c r="J44" s="244"/>
      <c r="K44" s="298"/>
    </row>
    <row r="45" spans="2:11">
      <c r="B45" s="245" t="s">
        <v>81</v>
      </c>
      <c r="C45" s="246"/>
      <c r="D45" s="247"/>
      <c r="E45" s="44"/>
      <c r="F45" s="44"/>
      <c r="G45" s="44"/>
      <c r="H45" s="29" t="s">
        <v>110</v>
      </c>
      <c r="I45" s="81"/>
      <c r="J45" s="64">
        <v>1</v>
      </c>
      <c r="K45" s="104">
        <f>I45*J45</f>
        <v>0</v>
      </c>
    </row>
    <row r="46" spans="2:11">
      <c r="B46" s="243" t="s">
        <v>8</v>
      </c>
      <c r="C46" s="244"/>
      <c r="D46" s="244"/>
      <c r="E46" s="244"/>
      <c r="F46" s="244"/>
      <c r="G46" s="244"/>
      <c r="H46" s="244"/>
      <c r="I46" s="244"/>
      <c r="J46" s="244"/>
      <c r="K46" s="298"/>
    </row>
    <row r="47" spans="2:11">
      <c r="B47" s="272" t="s">
        <v>8</v>
      </c>
      <c r="C47" s="273"/>
      <c r="D47" s="274"/>
      <c r="E47" s="72"/>
      <c r="F47" s="72"/>
      <c r="G47" s="72"/>
      <c r="H47" s="93" t="s">
        <v>110</v>
      </c>
      <c r="I47" s="81"/>
      <c r="J47" s="64">
        <v>3</v>
      </c>
      <c r="K47" s="104">
        <f>I47*J47</f>
        <v>0</v>
      </c>
    </row>
    <row r="48" spans="2:11" ht="15" thickBot="1">
      <c r="B48" s="312" t="s">
        <v>78</v>
      </c>
      <c r="C48" s="313"/>
      <c r="D48" s="313"/>
      <c r="E48" s="313"/>
      <c r="F48" s="313"/>
      <c r="G48" s="313"/>
      <c r="H48" s="313"/>
      <c r="I48" s="313"/>
      <c r="J48" s="313"/>
      <c r="K48" s="142">
        <f>SUM(K47,K45,K43,K36:K41,K19:K34,K11:K16)</f>
        <v>0</v>
      </c>
    </row>
    <row r="49" spans="2:11" ht="45" customHeight="1" thickBot="1">
      <c r="B49" s="300" t="s">
        <v>98</v>
      </c>
      <c r="C49" s="301"/>
      <c r="D49" s="301"/>
      <c r="E49" s="301"/>
      <c r="F49" s="301"/>
      <c r="G49" s="301"/>
      <c r="H49" s="301"/>
      <c r="I49" s="301"/>
      <c r="J49" s="301"/>
      <c r="K49" s="302"/>
    </row>
    <row r="50" spans="2:11" ht="58.5" customHeight="1">
      <c r="B50" s="266" t="s">
        <v>58</v>
      </c>
      <c r="C50" s="311"/>
      <c r="D50" s="311"/>
      <c r="E50" s="65"/>
      <c r="F50" s="30" t="s">
        <v>101</v>
      </c>
      <c r="G50" s="124"/>
      <c r="H50" s="96"/>
      <c r="I50" s="82"/>
      <c r="J50" s="65"/>
      <c r="K50" s="102"/>
    </row>
    <row r="51" spans="2:11" ht="16.5">
      <c r="B51" s="265" t="s">
        <v>10</v>
      </c>
      <c r="C51" s="320"/>
      <c r="D51" s="320"/>
      <c r="E51" s="34"/>
      <c r="F51" s="4" t="s">
        <v>64</v>
      </c>
      <c r="G51" s="125"/>
      <c r="H51" s="87"/>
      <c r="I51" s="83"/>
      <c r="J51" s="66"/>
      <c r="K51" s="100"/>
    </row>
    <row r="52" spans="2:11" ht="16.5">
      <c r="B52" s="265" t="s">
        <v>63</v>
      </c>
      <c r="C52" s="320"/>
      <c r="D52" s="320"/>
      <c r="E52" s="34"/>
      <c r="F52" s="4" t="s">
        <v>64</v>
      </c>
      <c r="G52" s="125"/>
      <c r="H52" s="87"/>
      <c r="I52" s="83"/>
      <c r="J52" s="66"/>
      <c r="K52" s="100"/>
    </row>
    <row r="53" spans="2:11" ht="16.5">
      <c r="B53" s="322" t="s">
        <v>104</v>
      </c>
      <c r="C53" s="323"/>
      <c r="D53" s="324"/>
      <c r="E53" s="34"/>
      <c r="F53" s="7" t="s">
        <v>101</v>
      </c>
      <c r="G53" s="126"/>
      <c r="H53" s="87"/>
      <c r="I53" s="84"/>
      <c r="J53" s="66"/>
      <c r="K53" s="98"/>
    </row>
    <row r="54" spans="2:11" ht="16.5">
      <c r="B54" s="268" t="s">
        <v>59</v>
      </c>
      <c r="C54" s="321"/>
      <c r="D54" s="321"/>
      <c r="E54" s="66"/>
      <c r="F54" s="4" t="s">
        <v>101</v>
      </c>
      <c r="G54" s="127"/>
      <c r="H54" s="87"/>
      <c r="I54" s="85"/>
      <c r="J54" s="66"/>
      <c r="K54" s="99"/>
    </row>
    <row r="55" spans="2:11">
      <c r="B55" s="268" t="s">
        <v>60</v>
      </c>
      <c r="C55" s="321"/>
      <c r="D55" s="321"/>
      <c r="E55" s="66"/>
      <c r="F55" s="7" t="s">
        <v>5</v>
      </c>
      <c r="G55" s="129"/>
      <c r="H55" s="89"/>
      <c r="I55" s="85"/>
      <c r="J55" s="66"/>
      <c r="K55" s="99"/>
    </row>
    <row r="56" spans="2:11" ht="62.25" customHeight="1">
      <c r="B56" s="268" t="s">
        <v>96</v>
      </c>
      <c r="C56" s="321"/>
      <c r="D56" s="321"/>
      <c r="E56" s="66"/>
      <c r="F56" s="4" t="s">
        <v>64</v>
      </c>
      <c r="G56" s="127"/>
      <c r="H56" s="87"/>
      <c r="I56" s="85"/>
      <c r="J56" s="66"/>
      <c r="K56" s="99"/>
    </row>
    <row r="57" spans="2:11">
      <c r="B57" s="325" t="s">
        <v>80</v>
      </c>
      <c r="C57" s="326"/>
      <c r="D57" s="327"/>
      <c r="E57" s="34"/>
      <c r="F57" s="34"/>
      <c r="G57" s="34"/>
      <c r="H57" s="95" t="s">
        <v>110</v>
      </c>
      <c r="I57" s="85"/>
      <c r="J57" s="66"/>
      <c r="K57" s="100"/>
    </row>
    <row r="58" spans="2:11" ht="55.5" customHeight="1">
      <c r="B58" s="268" t="s">
        <v>61</v>
      </c>
      <c r="C58" s="321"/>
      <c r="D58" s="321"/>
      <c r="E58" s="66"/>
      <c r="F58" s="4" t="s">
        <v>64</v>
      </c>
      <c r="G58" s="127"/>
      <c r="H58" s="116"/>
      <c r="I58" s="85"/>
      <c r="J58" s="66"/>
      <c r="K58" s="99"/>
    </row>
    <row r="59" spans="2:11" ht="16.5">
      <c r="B59" s="328" t="s">
        <v>123</v>
      </c>
      <c r="C59" s="329"/>
      <c r="D59" s="330"/>
      <c r="E59" s="66"/>
      <c r="F59" s="4" t="s">
        <v>64</v>
      </c>
      <c r="G59" s="127"/>
      <c r="H59" s="152"/>
      <c r="I59" s="85"/>
      <c r="J59" s="66"/>
      <c r="K59" s="99"/>
    </row>
    <row r="60" spans="2:11" ht="72.75" customHeight="1">
      <c r="B60" s="268" t="s">
        <v>124</v>
      </c>
      <c r="C60" s="321"/>
      <c r="D60" s="321"/>
      <c r="E60" s="66"/>
      <c r="F60" s="4" t="s">
        <v>64</v>
      </c>
      <c r="G60" s="127"/>
      <c r="H60" s="87"/>
      <c r="I60" s="85"/>
      <c r="J60" s="66"/>
      <c r="K60" s="99"/>
    </row>
    <row r="61" spans="2:11" ht="16.5">
      <c r="B61" s="268" t="s">
        <v>102</v>
      </c>
      <c r="C61" s="321"/>
      <c r="D61" s="321"/>
      <c r="E61" s="66"/>
      <c r="F61" s="4" t="s">
        <v>64</v>
      </c>
      <c r="G61" s="131"/>
      <c r="H61" s="91"/>
      <c r="I61" s="85"/>
      <c r="J61" s="66"/>
      <c r="K61" s="99"/>
    </row>
    <row r="62" spans="2:11" ht="16.5">
      <c r="B62" s="268" t="s">
        <v>97</v>
      </c>
      <c r="C62" s="321"/>
      <c r="D62" s="321"/>
      <c r="E62" s="66"/>
      <c r="F62" s="4" t="s">
        <v>64</v>
      </c>
      <c r="G62" s="131"/>
      <c r="H62" s="91"/>
      <c r="I62" s="85"/>
      <c r="J62" s="66"/>
      <c r="K62" s="99"/>
    </row>
    <row r="63" spans="2:11" ht="16.5">
      <c r="B63" s="328" t="s">
        <v>112</v>
      </c>
      <c r="C63" s="329"/>
      <c r="D63" s="330"/>
      <c r="E63" s="66"/>
      <c r="F63" s="4" t="s">
        <v>64</v>
      </c>
      <c r="G63" s="131"/>
      <c r="H63" s="91"/>
      <c r="I63" s="85"/>
      <c r="J63" s="66"/>
      <c r="K63" s="99"/>
    </row>
    <row r="64" spans="2:11" ht="16.5">
      <c r="B64" s="328" t="s">
        <v>113</v>
      </c>
      <c r="C64" s="329"/>
      <c r="D64" s="330"/>
      <c r="E64" s="66"/>
      <c r="F64" s="4" t="s">
        <v>64</v>
      </c>
      <c r="G64" s="131"/>
      <c r="H64" s="91"/>
      <c r="I64" s="85"/>
      <c r="J64" s="66"/>
      <c r="K64" s="99"/>
    </row>
    <row r="65" spans="2:11">
      <c r="B65" s="265" t="s">
        <v>99</v>
      </c>
      <c r="C65" s="320"/>
      <c r="D65" s="320"/>
      <c r="E65" s="34"/>
      <c r="F65" s="4" t="s">
        <v>65</v>
      </c>
      <c r="G65" s="136"/>
      <c r="H65" s="92"/>
      <c r="I65" s="83"/>
      <c r="J65" s="70"/>
      <c r="K65" s="100"/>
    </row>
    <row r="66" spans="2:11">
      <c r="B66" s="265" t="s">
        <v>9</v>
      </c>
      <c r="C66" s="320"/>
      <c r="D66" s="320"/>
      <c r="E66" s="34"/>
      <c r="F66" s="4" t="s">
        <v>65</v>
      </c>
      <c r="G66" s="136"/>
      <c r="H66" s="92"/>
      <c r="I66" s="83"/>
      <c r="J66" s="70"/>
      <c r="K66" s="100"/>
    </row>
    <row r="67" spans="2:11" ht="16.5">
      <c r="B67" s="265" t="s">
        <v>11</v>
      </c>
      <c r="C67" s="320"/>
      <c r="D67" s="320"/>
      <c r="E67" s="34"/>
      <c r="F67" s="4" t="s">
        <v>64</v>
      </c>
      <c r="G67" s="1"/>
      <c r="H67" s="87"/>
      <c r="I67" s="83"/>
      <c r="J67" s="70"/>
      <c r="K67" s="100"/>
    </row>
    <row r="68" spans="2:11" ht="16.5">
      <c r="B68" s="265" t="s">
        <v>100</v>
      </c>
      <c r="C68" s="320"/>
      <c r="D68" s="320"/>
      <c r="E68" s="34"/>
      <c r="F68" s="4" t="s">
        <v>64</v>
      </c>
      <c r="G68" s="125"/>
      <c r="H68" s="87"/>
      <c r="I68" s="83"/>
      <c r="J68" s="70"/>
      <c r="K68" s="100"/>
    </row>
    <row r="69" spans="2:11">
      <c r="B69" s="198" t="s">
        <v>136</v>
      </c>
      <c r="C69" s="199"/>
      <c r="D69" s="200"/>
      <c r="E69" s="176"/>
      <c r="F69" s="196" t="s">
        <v>65</v>
      </c>
      <c r="G69" s="201"/>
      <c r="H69" s="202"/>
      <c r="I69" s="178"/>
      <c r="J69" s="179"/>
      <c r="K69" s="180"/>
    </row>
    <row r="70" spans="2:11" ht="15" thickBot="1">
      <c r="B70" s="331" t="s">
        <v>66</v>
      </c>
      <c r="C70" s="332"/>
      <c r="D70" s="332"/>
      <c r="E70" s="35"/>
      <c r="F70" s="31" t="s">
        <v>65</v>
      </c>
      <c r="G70" s="137"/>
      <c r="H70" s="97"/>
      <c r="I70" s="86"/>
      <c r="J70" s="71"/>
      <c r="K70" s="101"/>
    </row>
  </sheetData>
  <mergeCells count="50">
    <mergeCell ref="B9:K9"/>
    <mergeCell ref="C2:K2"/>
    <mergeCell ref="B4:D4"/>
    <mergeCell ref="B5:K5"/>
    <mergeCell ref="B6:K6"/>
    <mergeCell ref="B7:K7"/>
    <mergeCell ref="B8:D8"/>
    <mergeCell ref="B42:K42"/>
    <mergeCell ref="B10:K10"/>
    <mergeCell ref="B11:D13"/>
    <mergeCell ref="B14:D16"/>
    <mergeCell ref="B17:K17"/>
    <mergeCell ref="E18:K18"/>
    <mergeCell ref="B19:B34"/>
    <mergeCell ref="C19:C22"/>
    <mergeCell ref="E19:E26"/>
    <mergeCell ref="C23:C26"/>
    <mergeCell ref="C27:C30"/>
    <mergeCell ref="E27:E34"/>
    <mergeCell ref="C31:C34"/>
    <mergeCell ref="B35:K35"/>
    <mergeCell ref="B36:D38"/>
    <mergeCell ref="B39:D41"/>
    <mergeCell ref="B49:K49"/>
    <mergeCell ref="B50:D50"/>
    <mergeCell ref="B43:D43"/>
    <mergeCell ref="B44:K44"/>
    <mergeCell ref="B45:D45"/>
    <mergeCell ref="B46:K46"/>
    <mergeCell ref="B47:D47"/>
    <mergeCell ref="B48:J48"/>
    <mergeCell ref="B62:D62"/>
    <mergeCell ref="B51:D51"/>
    <mergeCell ref="B52:D52"/>
    <mergeCell ref="B53:D53"/>
    <mergeCell ref="B54:D54"/>
    <mergeCell ref="B55:D55"/>
    <mergeCell ref="B56:D56"/>
    <mergeCell ref="B57:D57"/>
    <mergeCell ref="B58:D58"/>
    <mergeCell ref="B59:D59"/>
    <mergeCell ref="B60:D60"/>
    <mergeCell ref="B61:D61"/>
    <mergeCell ref="B70:D70"/>
    <mergeCell ref="B63:D63"/>
    <mergeCell ref="B64:D64"/>
    <mergeCell ref="B65:D65"/>
    <mergeCell ref="B66:D66"/>
    <mergeCell ref="B67:D67"/>
    <mergeCell ref="B68:D68"/>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0"/>
  <sheetViews>
    <sheetView showGridLines="0" zoomScale="85" zoomScaleNormal="85" workbookViewId="0">
      <pane ySplit="5" topLeftCell="A6" activePane="bottomLeft" state="frozen"/>
      <selection pane="bottomLeft" activeCell="A6" sqref="A6:XFD6"/>
    </sheetView>
  </sheetViews>
  <sheetFormatPr baseColWidth="10" defaultRowHeight="14.5"/>
  <cols>
    <col min="1" max="1" width="2.7265625" customWidth="1"/>
    <col min="2" max="2" width="45.26953125" bestFit="1" customWidth="1"/>
    <col min="3" max="4" width="15.26953125" customWidth="1"/>
    <col min="7" max="7" width="15.7265625" customWidth="1"/>
    <col min="8" max="8" width="24.453125" bestFit="1" customWidth="1"/>
    <col min="11" max="11" width="13.1796875" customWidth="1"/>
  </cols>
  <sheetData>
    <row r="1" spans="2:11" ht="15" thickBot="1"/>
    <row r="2" spans="2:11" ht="49.9" customHeight="1" thickBot="1">
      <c r="B2" s="26"/>
      <c r="C2" s="275" t="s">
        <v>154</v>
      </c>
      <c r="D2" s="275"/>
      <c r="E2" s="275"/>
      <c r="F2" s="275"/>
      <c r="G2" s="275"/>
      <c r="H2" s="275"/>
      <c r="I2" s="275"/>
      <c r="J2" s="275"/>
      <c r="K2" s="299"/>
    </row>
    <row r="3" spans="2:11" ht="15" customHeight="1" thickBot="1">
      <c r="B3" s="9"/>
      <c r="C3" s="9"/>
      <c r="D3" s="9"/>
      <c r="E3" s="53"/>
      <c r="F3" s="53"/>
      <c r="G3" s="53"/>
      <c r="H3" s="49"/>
      <c r="I3" s="49"/>
      <c r="J3" s="49"/>
      <c r="K3" s="49"/>
    </row>
    <row r="4" spans="2:11" ht="29.5" thickBot="1">
      <c r="B4" s="276" t="s">
        <v>0</v>
      </c>
      <c r="C4" s="277"/>
      <c r="D4" s="278"/>
      <c r="E4" s="12" t="s">
        <v>1</v>
      </c>
      <c r="F4" s="14" t="s">
        <v>2</v>
      </c>
      <c r="G4" s="58" t="s">
        <v>86</v>
      </c>
      <c r="H4" s="13" t="s">
        <v>87</v>
      </c>
      <c r="I4" s="58" t="s">
        <v>88</v>
      </c>
      <c r="J4" s="14" t="s">
        <v>94</v>
      </c>
      <c r="K4" s="14" t="s">
        <v>93</v>
      </c>
    </row>
    <row r="5" spans="2:11" ht="15" thickBot="1">
      <c r="B5" s="339" t="s">
        <v>72</v>
      </c>
      <c r="C5" s="340"/>
      <c r="D5" s="340"/>
      <c r="E5" s="340"/>
      <c r="F5" s="340"/>
      <c r="G5" s="340"/>
      <c r="H5" s="340"/>
      <c r="I5" s="340"/>
      <c r="J5" s="340"/>
      <c r="K5" s="341"/>
    </row>
    <row r="6" spans="2:11" ht="16" thickBot="1">
      <c r="B6" s="300" t="s">
        <v>56</v>
      </c>
      <c r="C6" s="301"/>
      <c r="D6" s="301"/>
      <c r="E6" s="301"/>
      <c r="F6" s="301"/>
      <c r="G6" s="301"/>
      <c r="H6" s="301"/>
      <c r="I6" s="301"/>
      <c r="J6" s="301"/>
      <c r="K6" s="302"/>
    </row>
    <row r="7" spans="2:11">
      <c r="B7" s="287" t="s">
        <v>91</v>
      </c>
      <c r="C7" s="288"/>
      <c r="D7" s="288"/>
      <c r="E7" s="288"/>
      <c r="F7" s="288"/>
      <c r="G7" s="288"/>
      <c r="H7" s="288"/>
      <c r="I7" s="288"/>
      <c r="J7" s="288"/>
      <c r="K7" s="303"/>
    </row>
    <row r="8" spans="2:11">
      <c r="B8" s="289" t="s">
        <v>92</v>
      </c>
      <c r="C8" s="290"/>
      <c r="D8" s="290"/>
      <c r="E8" s="155">
        <v>2</v>
      </c>
      <c r="F8" s="155" t="s">
        <v>5</v>
      </c>
      <c r="G8" s="74">
        <v>1.5</v>
      </c>
      <c r="H8" s="78">
        <v>50</v>
      </c>
      <c r="I8" s="79">
        <f>G8*H8</f>
        <v>75</v>
      </c>
      <c r="J8" s="64">
        <v>4</v>
      </c>
      <c r="K8" s="107">
        <f>I8*J8</f>
        <v>300</v>
      </c>
    </row>
    <row r="9" spans="2:11">
      <c r="B9" s="291" t="s">
        <v>95</v>
      </c>
      <c r="C9" s="292"/>
      <c r="D9" s="292"/>
      <c r="E9" s="292"/>
      <c r="F9" s="292"/>
      <c r="G9" s="292"/>
      <c r="H9" s="292"/>
      <c r="I9" s="292"/>
      <c r="J9" s="292"/>
      <c r="K9" s="308"/>
    </row>
    <row r="10" spans="2:11">
      <c r="B10" s="281" t="s">
        <v>12</v>
      </c>
      <c r="C10" s="282"/>
      <c r="D10" s="282"/>
      <c r="E10" s="282"/>
      <c r="F10" s="282"/>
      <c r="G10" s="282"/>
      <c r="H10" s="282"/>
      <c r="I10" s="282"/>
      <c r="J10" s="282"/>
      <c r="K10" s="309"/>
    </row>
    <row r="11" spans="2:11" ht="16.5">
      <c r="B11" s="283" t="s">
        <v>103</v>
      </c>
      <c r="C11" s="284"/>
      <c r="D11" s="285"/>
      <c r="E11" s="60">
        <v>1</v>
      </c>
      <c r="F11" s="4" t="s">
        <v>64</v>
      </c>
      <c r="G11" s="121"/>
      <c r="H11" s="117"/>
      <c r="I11" s="132">
        <f>G11*H11</f>
        <v>0</v>
      </c>
      <c r="J11" s="64">
        <v>9</v>
      </c>
      <c r="K11" s="133">
        <f>I11*J11</f>
        <v>0</v>
      </c>
    </row>
    <row r="12" spans="2:11" ht="16.5">
      <c r="B12" s="283"/>
      <c r="C12" s="284"/>
      <c r="D12" s="285"/>
      <c r="E12" s="159">
        <v>2</v>
      </c>
      <c r="F12" s="4" t="s">
        <v>64</v>
      </c>
      <c r="G12" s="121"/>
      <c r="H12" s="189">
        <v>3006</v>
      </c>
      <c r="I12" s="132">
        <f t="shared" ref="I12:I16" si="0">G12*H12</f>
        <v>0</v>
      </c>
      <c r="J12" s="64">
        <v>7</v>
      </c>
      <c r="K12" s="133">
        <f t="shared" ref="K12:K16" si="1">I12*J12</f>
        <v>0</v>
      </c>
    </row>
    <row r="13" spans="2:11" ht="16.5">
      <c r="B13" s="286"/>
      <c r="C13" s="284"/>
      <c r="D13" s="285"/>
      <c r="E13" s="42">
        <v>3</v>
      </c>
      <c r="F13" s="157" t="s">
        <v>64</v>
      </c>
      <c r="G13" s="121"/>
      <c r="H13" s="117"/>
      <c r="I13" s="132">
        <f t="shared" si="0"/>
        <v>0</v>
      </c>
      <c r="J13" s="64">
        <v>6</v>
      </c>
      <c r="K13" s="133">
        <f t="shared" si="1"/>
        <v>0</v>
      </c>
    </row>
    <row r="14" spans="2:11" ht="16.5">
      <c r="B14" s="269" t="s">
        <v>106</v>
      </c>
      <c r="C14" s="270"/>
      <c r="D14" s="271"/>
      <c r="E14" s="159">
        <v>1</v>
      </c>
      <c r="F14" s="4" t="s">
        <v>101</v>
      </c>
      <c r="G14" s="121"/>
      <c r="H14" s="117"/>
      <c r="I14" s="132">
        <f t="shared" si="0"/>
        <v>0</v>
      </c>
      <c r="J14" s="64">
        <v>9</v>
      </c>
      <c r="K14" s="133">
        <f t="shared" si="1"/>
        <v>0</v>
      </c>
    </row>
    <row r="15" spans="2:11" ht="16.5">
      <c r="B15" s="283"/>
      <c r="C15" s="284"/>
      <c r="D15" s="285"/>
      <c r="E15" s="159">
        <v>2</v>
      </c>
      <c r="F15" s="4" t="s">
        <v>101</v>
      </c>
      <c r="G15" s="121"/>
      <c r="H15" s="189">
        <v>8</v>
      </c>
      <c r="I15" s="132">
        <f t="shared" si="0"/>
        <v>0</v>
      </c>
      <c r="J15" s="64">
        <v>7</v>
      </c>
      <c r="K15" s="133">
        <f t="shared" si="1"/>
        <v>0</v>
      </c>
    </row>
    <row r="16" spans="2:11" ht="16.5">
      <c r="B16" s="286"/>
      <c r="C16" s="293"/>
      <c r="D16" s="294"/>
      <c r="E16" s="159">
        <v>3</v>
      </c>
      <c r="F16" s="4" t="s">
        <v>101</v>
      </c>
      <c r="G16" s="121"/>
      <c r="H16" s="117"/>
      <c r="I16" s="132">
        <f t="shared" si="0"/>
        <v>0</v>
      </c>
      <c r="J16" s="64">
        <v>6</v>
      </c>
      <c r="K16" s="133">
        <f t="shared" si="1"/>
        <v>0</v>
      </c>
    </row>
    <row r="17" spans="2:11">
      <c r="B17" s="243" t="s">
        <v>15</v>
      </c>
      <c r="C17" s="248"/>
      <c r="D17" s="248"/>
      <c r="E17" s="248"/>
      <c r="F17" s="248"/>
      <c r="G17" s="248"/>
      <c r="H17" s="248"/>
      <c r="I17" s="248"/>
      <c r="J17" s="248"/>
      <c r="K17" s="310"/>
    </row>
    <row r="18" spans="2:11">
      <c r="B18" s="10"/>
      <c r="C18" s="8" t="s">
        <v>25</v>
      </c>
      <c r="D18" s="8" t="s">
        <v>26</v>
      </c>
      <c r="E18" s="249"/>
      <c r="F18" s="250"/>
      <c r="G18" s="250"/>
      <c r="H18" s="250"/>
      <c r="I18" s="250"/>
      <c r="J18" s="250"/>
      <c r="K18" s="307"/>
    </row>
    <row r="19" spans="2:11">
      <c r="B19" s="251" t="s">
        <v>89</v>
      </c>
      <c r="C19" s="254" t="s">
        <v>20</v>
      </c>
      <c r="D19" s="159" t="s">
        <v>27</v>
      </c>
      <c r="E19" s="254">
        <v>1</v>
      </c>
      <c r="F19" s="156" t="s">
        <v>5</v>
      </c>
      <c r="G19" s="128"/>
      <c r="H19" s="117"/>
      <c r="I19" s="132">
        <f>G19*H19</f>
        <v>0</v>
      </c>
      <c r="J19" s="64">
        <v>2</v>
      </c>
      <c r="K19" s="133">
        <f>I19*J19</f>
        <v>0</v>
      </c>
    </row>
    <row r="20" spans="2:11">
      <c r="B20" s="252"/>
      <c r="C20" s="255"/>
      <c r="D20" s="159" t="s">
        <v>24</v>
      </c>
      <c r="E20" s="255"/>
      <c r="F20" s="156" t="s">
        <v>5</v>
      </c>
      <c r="G20" s="128"/>
      <c r="H20" s="117"/>
      <c r="I20" s="132">
        <f t="shared" ref="I20:I34" si="2">G20*H20</f>
        <v>0</v>
      </c>
      <c r="J20" s="64">
        <v>2</v>
      </c>
      <c r="K20" s="133">
        <f t="shared" ref="K20:K34" si="3">I20*J20</f>
        <v>0</v>
      </c>
    </row>
    <row r="21" spans="2:11">
      <c r="B21" s="252"/>
      <c r="C21" s="255"/>
      <c r="D21" s="159" t="s">
        <v>22</v>
      </c>
      <c r="E21" s="255"/>
      <c r="F21" s="156" t="s">
        <v>5</v>
      </c>
      <c r="G21" s="128"/>
      <c r="H21" s="117"/>
      <c r="I21" s="132">
        <f t="shared" si="2"/>
        <v>0</v>
      </c>
      <c r="J21" s="64">
        <v>2</v>
      </c>
      <c r="K21" s="133">
        <f t="shared" si="3"/>
        <v>0</v>
      </c>
    </row>
    <row r="22" spans="2:11">
      <c r="B22" s="252"/>
      <c r="C22" s="256"/>
      <c r="D22" s="159" t="s">
        <v>23</v>
      </c>
      <c r="E22" s="255"/>
      <c r="F22" s="156" t="s">
        <v>5</v>
      </c>
      <c r="G22" s="128"/>
      <c r="H22" s="117"/>
      <c r="I22" s="132">
        <f t="shared" si="2"/>
        <v>0</v>
      </c>
      <c r="J22" s="64">
        <v>2</v>
      </c>
      <c r="K22" s="133">
        <f t="shared" si="3"/>
        <v>0</v>
      </c>
    </row>
    <row r="23" spans="2:11">
      <c r="B23" s="252"/>
      <c r="C23" s="254" t="s">
        <v>21</v>
      </c>
      <c r="D23" s="159" t="s">
        <v>27</v>
      </c>
      <c r="E23" s="255"/>
      <c r="F23" s="156" t="s">
        <v>5</v>
      </c>
      <c r="G23" s="128"/>
      <c r="H23" s="117"/>
      <c r="I23" s="132">
        <f t="shared" si="2"/>
        <v>0</v>
      </c>
      <c r="J23" s="64">
        <v>2</v>
      </c>
      <c r="K23" s="133">
        <f t="shared" si="3"/>
        <v>0</v>
      </c>
    </row>
    <row r="24" spans="2:11">
      <c r="B24" s="252"/>
      <c r="C24" s="255"/>
      <c r="D24" s="159" t="s">
        <v>24</v>
      </c>
      <c r="E24" s="255"/>
      <c r="F24" s="156" t="s">
        <v>5</v>
      </c>
      <c r="G24" s="128"/>
      <c r="H24" s="117"/>
      <c r="I24" s="132">
        <f t="shared" si="2"/>
        <v>0</v>
      </c>
      <c r="J24" s="64">
        <v>2</v>
      </c>
      <c r="K24" s="133">
        <f t="shared" si="3"/>
        <v>0</v>
      </c>
    </row>
    <row r="25" spans="2:11">
      <c r="B25" s="252"/>
      <c r="C25" s="255"/>
      <c r="D25" s="159" t="s">
        <v>22</v>
      </c>
      <c r="E25" s="255"/>
      <c r="F25" s="156" t="s">
        <v>5</v>
      </c>
      <c r="G25" s="128"/>
      <c r="H25" s="117"/>
      <c r="I25" s="132">
        <f t="shared" si="2"/>
        <v>0</v>
      </c>
      <c r="J25" s="64">
        <v>2</v>
      </c>
      <c r="K25" s="133">
        <f t="shared" si="3"/>
        <v>0</v>
      </c>
    </row>
    <row r="26" spans="2:11">
      <c r="B26" s="252"/>
      <c r="C26" s="256"/>
      <c r="D26" s="159" t="s">
        <v>23</v>
      </c>
      <c r="E26" s="256"/>
      <c r="F26" s="156" t="s">
        <v>5</v>
      </c>
      <c r="G26" s="128"/>
      <c r="H26" s="117"/>
      <c r="I26" s="132">
        <f t="shared" si="2"/>
        <v>0</v>
      </c>
      <c r="J26" s="64">
        <v>2</v>
      </c>
      <c r="K26" s="133">
        <f t="shared" si="3"/>
        <v>0</v>
      </c>
    </row>
    <row r="27" spans="2:11">
      <c r="B27" s="252"/>
      <c r="C27" s="254" t="s">
        <v>20</v>
      </c>
      <c r="D27" s="159" t="s">
        <v>27</v>
      </c>
      <c r="E27" s="254">
        <v>2</v>
      </c>
      <c r="F27" s="156" t="s">
        <v>5</v>
      </c>
      <c r="G27" s="128"/>
      <c r="H27" s="117"/>
      <c r="I27" s="132">
        <f t="shared" si="2"/>
        <v>0</v>
      </c>
      <c r="J27" s="64">
        <v>1</v>
      </c>
      <c r="K27" s="133">
        <f t="shared" si="3"/>
        <v>0</v>
      </c>
    </row>
    <row r="28" spans="2:11">
      <c r="B28" s="252"/>
      <c r="C28" s="255"/>
      <c r="D28" s="159" t="s">
        <v>24</v>
      </c>
      <c r="E28" s="255"/>
      <c r="F28" s="156" t="s">
        <v>5</v>
      </c>
      <c r="G28" s="128"/>
      <c r="H28" s="117"/>
      <c r="I28" s="132">
        <f t="shared" si="2"/>
        <v>0</v>
      </c>
      <c r="J28" s="64">
        <v>1</v>
      </c>
      <c r="K28" s="133">
        <f t="shared" si="3"/>
        <v>0</v>
      </c>
    </row>
    <row r="29" spans="2:11">
      <c r="B29" s="252"/>
      <c r="C29" s="255"/>
      <c r="D29" s="159" t="s">
        <v>22</v>
      </c>
      <c r="E29" s="255"/>
      <c r="F29" s="156" t="s">
        <v>5</v>
      </c>
      <c r="G29" s="128"/>
      <c r="H29" s="117"/>
      <c r="I29" s="132">
        <f t="shared" si="2"/>
        <v>0</v>
      </c>
      <c r="J29" s="64">
        <v>1</v>
      </c>
      <c r="K29" s="133">
        <f t="shared" si="3"/>
        <v>0</v>
      </c>
    </row>
    <row r="30" spans="2:11">
      <c r="B30" s="252"/>
      <c r="C30" s="256"/>
      <c r="D30" s="159" t="s">
        <v>23</v>
      </c>
      <c r="E30" s="255"/>
      <c r="F30" s="156" t="s">
        <v>5</v>
      </c>
      <c r="G30" s="128"/>
      <c r="H30" s="117"/>
      <c r="I30" s="132">
        <f t="shared" si="2"/>
        <v>0</v>
      </c>
      <c r="J30" s="64">
        <v>1</v>
      </c>
      <c r="K30" s="133">
        <f t="shared" si="3"/>
        <v>0</v>
      </c>
    </row>
    <row r="31" spans="2:11">
      <c r="B31" s="252"/>
      <c r="C31" s="254" t="s">
        <v>21</v>
      </c>
      <c r="D31" s="159" t="s">
        <v>27</v>
      </c>
      <c r="E31" s="255"/>
      <c r="F31" s="156" t="s">
        <v>5</v>
      </c>
      <c r="G31" s="128"/>
      <c r="H31" s="117"/>
      <c r="I31" s="132">
        <f t="shared" si="2"/>
        <v>0</v>
      </c>
      <c r="J31" s="64">
        <v>1</v>
      </c>
      <c r="K31" s="133">
        <f t="shared" si="3"/>
        <v>0</v>
      </c>
    </row>
    <row r="32" spans="2:11">
      <c r="B32" s="252"/>
      <c r="C32" s="255"/>
      <c r="D32" s="159" t="s">
        <v>24</v>
      </c>
      <c r="E32" s="255"/>
      <c r="F32" s="156" t="s">
        <v>5</v>
      </c>
      <c r="G32" s="128"/>
      <c r="H32" s="117"/>
      <c r="I32" s="132">
        <f t="shared" si="2"/>
        <v>0</v>
      </c>
      <c r="J32" s="64">
        <v>1</v>
      </c>
      <c r="K32" s="133">
        <f t="shared" si="3"/>
        <v>0</v>
      </c>
    </row>
    <row r="33" spans="2:11">
      <c r="B33" s="252"/>
      <c r="C33" s="255"/>
      <c r="D33" s="159" t="s">
        <v>22</v>
      </c>
      <c r="E33" s="255"/>
      <c r="F33" s="156" t="s">
        <v>5</v>
      </c>
      <c r="G33" s="128"/>
      <c r="H33" s="117"/>
      <c r="I33" s="132">
        <f t="shared" si="2"/>
        <v>0</v>
      </c>
      <c r="J33" s="64">
        <v>1</v>
      </c>
      <c r="K33" s="133">
        <f t="shared" si="3"/>
        <v>0</v>
      </c>
    </row>
    <row r="34" spans="2:11">
      <c r="B34" s="253"/>
      <c r="C34" s="256"/>
      <c r="D34" s="159" t="s">
        <v>23</v>
      </c>
      <c r="E34" s="256"/>
      <c r="F34" s="156" t="s">
        <v>5</v>
      </c>
      <c r="G34" s="128"/>
      <c r="H34" s="117"/>
      <c r="I34" s="132">
        <f t="shared" si="2"/>
        <v>0</v>
      </c>
      <c r="J34" s="64">
        <v>1</v>
      </c>
      <c r="K34" s="133">
        <f t="shared" si="3"/>
        <v>0</v>
      </c>
    </row>
    <row r="35" spans="2:11">
      <c r="B35" s="243" t="s">
        <v>81</v>
      </c>
      <c r="C35" s="244"/>
      <c r="D35" s="244"/>
      <c r="E35" s="244"/>
      <c r="F35" s="244"/>
      <c r="G35" s="244"/>
      <c r="H35" s="244"/>
      <c r="I35" s="244"/>
      <c r="J35" s="244"/>
      <c r="K35" s="298"/>
    </row>
    <row r="36" spans="2:11" ht="16.5">
      <c r="B36" s="283" t="s">
        <v>90</v>
      </c>
      <c r="C36" s="284"/>
      <c r="D36" s="285"/>
      <c r="E36" s="60">
        <v>1</v>
      </c>
      <c r="F36" s="158" t="s">
        <v>64</v>
      </c>
      <c r="G36" s="122"/>
      <c r="H36" s="195"/>
      <c r="I36" s="132">
        <f>G36*H36</f>
        <v>0</v>
      </c>
      <c r="J36" s="64">
        <v>2</v>
      </c>
      <c r="K36" s="133">
        <f>I36*J36</f>
        <v>0</v>
      </c>
    </row>
    <row r="37" spans="2:11" ht="16.5">
      <c r="B37" s="283"/>
      <c r="C37" s="284"/>
      <c r="D37" s="285"/>
      <c r="E37" s="159">
        <v>2</v>
      </c>
      <c r="F37" s="158" t="s">
        <v>64</v>
      </c>
      <c r="G37" s="122"/>
      <c r="H37" s="189">
        <v>41.03</v>
      </c>
      <c r="I37" s="132">
        <f t="shared" ref="I37:I41" si="4">G37*H37</f>
        <v>0</v>
      </c>
      <c r="J37" s="64">
        <v>1</v>
      </c>
      <c r="K37" s="133">
        <f t="shared" ref="K37:K41" si="5">I37*J37</f>
        <v>0</v>
      </c>
    </row>
    <row r="38" spans="2:11" ht="16.5">
      <c r="B38" s="286"/>
      <c r="C38" s="293"/>
      <c r="D38" s="294"/>
      <c r="E38" s="159">
        <v>3</v>
      </c>
      <c r="F38" s="158" t="s">
        <v>64</v>
      </c>
      <c r="G38" s="122"/>
      <c r="H38" s="191"/>
      <c r="I38" s="132">
        <f t="shared" si="4"/>
        <v>0</v>
      </c>
      <c r="J38" s="64">
        <v>1</v>
      </c>
      <c r="K38" s="133">
        <f t="shared" si="5"/>
        <v>0</v>
      </c>
    </row>
    <row r="39" spans="2:11">
      <c r="B39" s="269" t="s">
        <v>107</v>
      </c>
      <c r="C39" s="270"/>
      <c r="D39" s="271"/>
      <c r="E39" s="159">
        <v>1</v>
      </c>
      <c r="F39" s="4" t="s">
        <v>4</v>
      </c>
      <c r="G39" s="130"/>
      <c r="H39" s="90"/>
      <c r="I39" s="132">
        <f t="shared" si="4"/>
        <v>0</v>
      </c>
      <c r="J39" s="64">
        <v>2</v>
      </c>
      <c r="K39" s="133">
        <f t="shared" si="5"/>
        <v>0</v>
      </c>
    </row>
    <row r="40" spans="2:11">
      <c r="B40" s="283"/>
      <c r="C40" s="284"/>
      <c r="D40" s="285"/>
      <c r="E40" s="159">
        <v>2</v>
      </c>
      <c r="F40" s="4" t="s">
        <v>4</v>
      </c>
      <c r="G40" s="130"/>
      <c r="H40" s="90"/>
      <c r="I40" s="132">
        <f t="shared" si="4"/>
        <v>0</v>
      </c>
      <c r="J40" s="64">
        <v>1</v>
      </c>
      <c r="K40" s="133">
        <f t="shared" si="5"/>
        <v>0</v>
      </c>
    </row>
    <row r="41" spans="2:11">
      <c r="B41" s="286"/>
      <c r="C41" s="293"/>
      <c r="D41" s="294"/>
      <c r="E41" s="159">
        <v>3</v>
      </c>
      <c r="F41" s="4" t="s">
        <v>4</v>
      </c>
      <c r="G41" s="130"/>
      <c r="H41" s="90"/>
      <c r="I41" s="132">
        <f t="shared" si="4"/>
        <v>0</v>
      </c>
      <c r="J41" s="64">
        <v>1</v>
      </c>
      <c r="K41" s="133">
        <f t="shared" si="5"/>
        <v>0</v>
      </c>
    </row>
    <row r="42" spans="2:11">
      <c r="B42" s="243" t="s">
        <v>14</v>
      </c>
      <c r="C42" s="244"/>
      <c r="D42" s="244"/>
      <c r="E42" s="244"/>
      <c r="F42" s="244"/>
      <c r="G42" s="244"/>
      <c r="H42" s="244"/>
      <c r="I42" s="244"/>
      <c r="J42" s="244"/>
      <c r="K42" s="298"/>
    </row>
    <row r="43" spans="2:11">
      <c r="B43" s="314" t="s">
        <v>83</v>
      </c>
      <c r="C43" s="315"/>
      <c r="D43" s="316"/>
      <c r="E43" s="72"/>
      <c r="F43" s="72"/>
      <c r="G43" s="72"/>
      <c r="H43" s="93" t="s">
        <v>110</v>
      </c>
      <c r="I43" s="151"/>
      <c r="J43" s="150"/>
      <c r="K43" s="149">
        <f>I43*J43</f>
        <v>0</v>
      </c>
    </row>
    <row r="44" spans="2:11">
      <c r="B44" s="243" t="s">
        <v>16</v>
      </c>
      <c r="C44" s="244"/>
      <c r="D44" s="244"/>
      <c r="E44" s="244"/>
      <c r="F44" s="244"/>
      <c r="G44" s="244"/>
      <c r="H44" s="244"/>
      <c r="I44" s="244"/>
      <c r="J44" s="244"/>
      <c r="K44" s="298"/>
    </row>
    <row r="45" spans="2:11">
      <c r="B45" s="245" t="s">
        <v>7</v>
      </c>
      <c r="C45" s="246"/>
      <c r="D45" s="247"/>
      <c r="E45" s="44"/>
      <c r="F45" s="44"/>
      <c r="G45" s="44"/>
      <c r="H45" s="29" t="s">
        <v>110</v>
      </c>
      <c r="I45" s="81"/>
      <c r="J45" s="64">
        <v>1</v>
      </c>
      <c r="K45" s="104">
        <f>I45*J45</f>
        <v>0</v>
      </c>
    </row>
    <row r="46" spans="2:11">
      <c r="B46" s="243" t="s">
        <v>8</v>
      </c>
      <c r="C46" s="244"/>
      <c r="D46" s="244"/>
      <c r="E46" s="244"/>
      <c r="F46" s="244"/>
      <c r="G46" s="244"/>
      <c r="H46" s="244"/>
      <c r="I46" s="244"/>
      <c r="J46" s="244"/>
      <c r="K46" s="298"/>
    </row>
    <row r="47" spans="2:11" ht="15" thickBot="1">
      <c r="B47" s="272" t="s">
        <v>8</v>
      </c>
      <c r="C47" s="273"/>
      <c r="D47" s="274"/>
      <c r="E47" s="171"/>
      <c r="F47" s="171"/>
      <c r="G47" s="171"/>
      <c r="H47" s="172" t="s">
        <v>110</v>
      </c>
      <c r="I47" s="173"/>
      <c r="J47" s="64">
        <v>3</v>
      </c>
      <c r="K47" s="174">
        <f>I47*J47</f>
        <v>0</v>
      </c>
    </row>
    <row r="48" spans="2:11" ht="15" thickBot="1">
      <c r="B48" s="343" t="s">
        <v>77</v>
      </c>
      <c r="C48" s="344"/>
      <c r="D48" s="344"/>
      <c r="E48" s="344"/>
      <c r="F48" s="344"/>
      <c r="G48" s="344"/>
      <c r="H48" s="344"/>
      <c r="I48" s="344"/>
      <c r="J48" s="344"/>
      <c r="K48" s="143">
        <f>SUM(K47,K45,K43,K36:K41,K19:K34,K11:K16)</f>
        <v>0</v>
      </c>
    </row>
    <row r="49" spans="2:11" ht="45" customHeight="1" thickBot="1">
      <c r="B49" s="300" t="s">
        <v>98</v>
      </c>
      <c r="C49" s="301"/>
      <c r="D49" s="301"/>
      <c r="E49" s="301"/>
      <c r="F49" s="301"/>
      <c r="G49" s="301"/>
      <c r="H49" s="301"/>
      <c r="I49" s="301"/>
      <c r="J49" s="301"/>
      <c r="K49" s="302"/>
    </row>
    <row r="50" spans="2:11" ht="58.5" customHeight="1">
      <c r="B50" s="266" t="s">
        <v>58</v>
      </c>
      <c r="C50" s="311"/>
      <c r="D50" s="311"/>
      <c r="E50" s="65"/>
      <c r="F50" s="30" t="s">
        <v>101</v>
      </c>
      <c r="G50" s="124"/>
      <c r="H50" s="96"/>
      <c r="I50" s="82"/>
      <c r="J50" s="65"/>
      <c r="K50" s="102"/>
    </row>
    <row r="51" spans="2:11" ht="16.5">
      <c r="B51" s="265" t="s">
        <v>10</v>
      </c>
      <c r="C51" s="320"/>
      <c r="D51" s="320"/>
      <c r="E51" s="34"/>
      <c r="F51" s="4" t="s">
        <v>64</v>
      </c>
      <c r="G51" s="125"/>
      <c r="H51" s="87"/>
      <c r="I51" s="83"/>
      <c r="J51" s="66"/>
      <c r="K51" s="100"/>
    </row>
    <row r="52" spans="2:11" ht="16.5">
      <c r="B52" s="265" t="s">
        <v>63</v>
      </c>
      <c r="C52" s="320"/>
      <c r="D52" s="320"/>
      <c r="E52" s="34"/>
      <c r="F52" s="4" t="s">
        <v>64</v>
      </c>
      <c r="G52" s="125"/>
      <c r="H52" s="87"/>
      <c r="I52" s="83"/>
      <c r="J52" s="66"/>
      <c r="K52" s="100"/>
    </row>
    <row r="53" spans="2:11" ht="16.5">
      <c r="B53" s="322" t="s">
        <v>104</v>
      </c>
      <c r="C53" s="323"/>
      <c r="D53" s="324"/>
      <c r="E53" s="34"/>
      <c r="F53" s="7" t="s">
        <v>101</v>
      </c>
      <c r="G53" s="126"/>
      <c r="H53" s="87"/>
      <c r="I53" s="84"/>
      <c r="J53" s="66"/>
      <c r="K53" s="98"/>
    </row>
    <row r="54" spans="2:11" ht="16.5">
      <c r="B54" s="268" t="s">
        <v>59</v>
      </c>
      <c r="C54" s="321"/>
      <c r="D54" s="321"/>
      <c r="E54" s="66"/>
      <c r="F54" s="4" t="s">
        <v>101</v>
      </c>
      <c r="G54" s="127"/>
      <c r="H54" s="87"/>
      <c r="I54" s="85"/>
      <c r="J54" s="66"/>
      <c r="K54" s="99"/>
    </row>
    <row r="55" spans="2:11">
      <c r="B55" s="268" t="s">
        <v>60</v>
      </c>
      <c r="C55" s="321"/>
      <c r="D55" s="321"/>
      <c r="E55" s="66"/>
      <c r="F55" s="7" t="s">
        <v>5</v>
      </c>
      <c r="G55" s="129"/>
      <c r="H55" s="89"/>
      <c r="I55" s="85"/>
      <c r="J55" s="66"/>
      <c r="K55" s="99"/>
    </row>
    <row r="56" spans="2:11" ht="62.25" customHeight="1">
      <c r="B56" s="268" t="s">
        <v>96</v>
      </c>
      <c r="C56" s="321"/>
      <c r="D56" s="321"/>
      <c r="E56" s="66"/>
      <c r="F56" s="4" t="s">
        <v>64</v>
      </c>
      <c r="G56" s="127"/>
      <c r="H56" s="87"/>
      <c r="I56" s="85"/>
      <c r="J56" s="66"/>
      <c r="K56" s="99"/>
    </row>
    <row r="57" spans="2:11">
      <c r="B57" s="325" t="s">
        <v>80</v>
      </c>
      <c r="C57" s="326"/>
      <c r="D57" s="327"/>
      <c r="E57" s="34"/>
      <c r="F57" s="34"/>
      <c r="G57" s="34"/>
      <c r="H57" s="95" t="s">
        <v>110</v>
      </c>
      <c r="I57" s="85"/>
      <c r="J57" s="66"/>
      <c r="K57" s="100"/>
    </row>
    <row r="58" spans="2:11" ht="55.5" customHeight="1">
      <c r="B58" s="268" t="s">
        <v>61</v>
      </c>
      <c r="C58" s="321"/>
      <c r="D58" s="321"/>
      <c r="E58" s="66"/>
      <c r="F58" s="4" t="s">
        <v>64</v>
      </c>
      <c r="G58" s="127"/>
      <c r="H58" s="116"/>
      <c r="I58" s="85"/>
      <c r="J58" s="66"/>
      <c r="K58" s="99"/>
    </row>
    <row r="59" spans="2:11" ht="16.5">
      <c r="B59" s="328" t="s">
        <v>123</v>
      </c>
      <c r="C59" s="329"/>
      <c r="D59" s="330"/>
      <c r="E59" s="66"/>
      <c r="F59" s="4" t="s">
        <v>64</v>
      </c>
      <c r="G59" s="127"/>
      <c r="H59" s="152"/>
      <c r="I59" s="85"/>
      <c r="J59" s="66"/>
      <c r="K59" s="99"/>
    </row>
    <row r="60" spans="2:11" ht="72.75" customHeight="1">
      <c r="B60" s="268" t="s">
        <v>124</v>
      </c>
      <c r="C60" s="321"/>
      <c r="D60" s="321"/>
      <c r="E60" s="66"/>
      <c r="F60" s="4" t="s">
        <v>64</v>
      </c>
      <c r="G60" s="127"/>
      <c r="H60" s="87"/>
      <c r="I60" s="85"/>
      <c r="J60" s="66"/>
      <c r="K60" s="99"/>
    </row>
    <row r="61" spans="2:11" ht="16.5">
      <c r="B61" s="268" t="s">
        <v>102</v>
      </c>
      <c r="C61" s="321"/>
      <c r="D61" s="321"/>
      <c r="E61" s="66"/>
      <c r="F61" s="4" t="s">
        <v>64</v>
      </c>
      <c r="G61" s="131"/>
      <c r="H61" s="91"/>
      <c r="I61" s="85"/>
      <c r="J61" s="66"/>
      <c r="K61" s="99"/>
    </row>
    <row r="62" spans="2:11" ht="16.5">
      <c r="B62" s="268" t="s">
        <v>97</v>
      </c>
      <c r="C62" s="321"/>
      <c r="D62" s="321"/>
      <c r="E62" s="66"/>
      <c r="F62" s="4" t="s">
        <v>64</v>
      </c>
      <c r="G62" s="131"/>
      <c r="H62" s="91"/>
      <c r="I62" s="85"/>
      <c r="J62" s="66"/>
      <c r="K62" s="99"/>
    </row>
    <row r="63" spans="2:11" ht="16.5">
      <c r="B63" s="328" t="s">
        <v>112</v>
      </c>
      <c r="C63" s="329"/>
      <c r="D63" s="330"/>
      <c r="E63" s="66"/>
      <c r="F63" s="4" t="s">
        <v>64</v>
      </c>
      <c r="G63" s="131"/>
      <c r="H63" s="91"/>
      <c r="I63" s="85"/>
      <c r="J63" s="66"/>
      <c r="K63" s="99"/>
    </row>
    <row r="64" spans="2:11" ht="16.5">
      <c r="B64" s="328" t="s">
        <v>113</v>
      </c>
      <c r="C64" s="329"/>
      <c r="D64" s="330"/>
      <c r="E64" s="66"/>
      <c r="F64" s="4" t="s">
        <v>64</v>
      </c>
      <c r="G64" s="131"/>
      <c r="H64" s="91"/>
      <c r="I64" s="85"/>
      <c r="J64" s="66"/>
      <c r="K64" s="99"/>
    </row>
    <row r="65" spans="2:11">
      <c r="B65" s="265" t="s">
        <v>99</v>
      </c>
      <c r="C65" s="320"/>
      <c r="D65" s="320"/>
      <c r="E65" s="34"/>
      <c r="F65" s="4" t="s">
        <v>65</v>
      </c>
      <c r="G65" s="136"/>
      <c r="H65" s="92"/>
      <c r="I65" s="83"/>
      <c r="J65" s="70"/>
      <c r="K65" s="100"/>
    </row>
    <row r="66" spans="2:11">
      <c r="B66" s="265" t="s">
        <v>9</v>
      </c>
      <c r="C66" s="320"/>
      <c r="D66" s="320"/>
      <c r="E66" s="34"/>
      <c r="F66" s="4" t="s">
        <v>65</v>
      </c>
      <c r="G66" s="136"/>
      <c r="H66" s="92"/>
      <c r="I66" s="83"/>
      <c r="J66" s="70"/>
      <c r="K66" s="100"/>
    </row>
    <row r="67" spans="2:11" ht="16.5">
      <c r="B67" s="265" t="s">
        <v>11</v>
      </c>
      <c r="C67" s="320"/>
      <c r="D67" s="320"/>
      <c r="E67" s="34"/>
      <c r="F67" s="4" t="s">
        <v>64</v>
      </c>
      <c r="G67" s="1"/>
      <c r="H67" s="87"/>
      <c r="I67" s="83"/>
      <c r="J67" s="70"/>
      <c r="K67" s="100"/>
    </row>
    <row r="68" spans="2:11" ht="16.5">
      <c r="B68" s="265" t="s">
        <v>100</v>
      </c>
      <c r="C68" s="320"/>
      <c r="D68" s="320"/>
      <c r="E68" s="34"/>
      <c r="F68" s="4" t="s">
        <v>64</v>
      </c>
      <c r="G68" s="125"/>
      <c r="H68" s="87"/>
      <c r="I68" s="83"/>
      <c r="J68" s="70"/>
      <c r="K68" s="100"/>
    </row>
    <row r="69" spans="2:11">
      <c r="B69" s="198" t="s">
        <v>136</v>
      </c>
      <c r="C69" s="199"/>
      <c r="D69" s="200"/>
      <c r="E69" s="176"/>
      <c r="F69" s="196" t="s">
        <v>65</v>
      </c>
      <c r="G69" s="201"/>
      <c r="H69" s="202"/>
      <c r="I69" s="178"/>
      <c r="J69" s="179"/>
      <c r="K69" s="180"/>
    </row>
    <row r="70" spans="2:11" ht="15" thickBot="1">
      <c r="B70" s="331" t="s">
        <v>66</v>
      </c>
      <c r="C70" s="332"/>
      <c r="D70" s="332"/>
      <c r="E70" s="35"/>
      <c r="F70" s="31" t="s">
        <v>65</v>
      </c>
      <c r="G70" s="137"/>
      <c r="H70" s="97"/>
      <c r="I70" s="86"/>
      <c r="J70" s="71"/>
      <c r="K70" s="101"/>
    </row>
  </sheetData>
  <mergeCells count="50">
    <mergeCell ref="B35:K35"/>
    <mergeCell ref="B36:D38"/>
    <mergeCell ref="B39:D41"/>
    <mergeCell ref="B42:K42"/>
    <mergeCell ref="B43:D43"/>
    <mergeCell ref="B44:K44"/>
    <mergeCell ref="B45:D45"/>
    <mergeCell ref="B46:K46"/>
    <mergeCell ref="B47:D47"/>
    <mergeCell ref="B48:J48"/>
    <mergeCell ref="C19:C22"/>
    <mergeCell ref="E19:E26"/>
    <mergeCell ref="C23:C26"/>
    <mergeCell ref="C27:C30"/>
    <mergeCell ref="E27:E34"/>
    <mergeCell ref="C31:C34"/>
    <mergeCell ref="B54:D54"/>
    <mergeCell ref="B55:D55"/>
    <mergeCell ref="B56:D56"/>
    <mergeCell ref="C2:K2"/>
    <mergeCell ref="B8:D8"/>
    <mergeCell ref="B9:K9"/>
    <mergeCell ref="B10:K10"/>
    <mergeCell ref="B11:D13"/>
    <mergeCell ref="B14:D16"/>
    <mergeCell ref="B4:D4"/>
    <mergeCell ref="B5:K5"/>
    <mergeCell ref="B6:K6"/>
    <mergeCell ref="B7:K7"/>
    <mergeCell ref="B17:K17"/>
    <mergeCell ref="E18:K18"/>
    <mergeCell ref="B19:B34"/>
    <mergeCell ref="B49:K49"/>
    <mergeCell ref="B50:D50"/>
    <mergeCell ref="B51:D51"/>
    <mergeCell ref="B52:D52"/>
    <mergeCell ref="B53:D53"/>
    <mergeCell ref="B66:D66"/>
    <mergeCell ref="B67:D67"/>
    <mergeCell ref="B68:D68"/>
    <mergeCell ref="B70:D70"/>
    <mergeCell ref="B57:D57"/>
    <mergeCell ref="B58:D58"/>
    <mergeCell ref="B59:D59"/>
    <mergeCell ref="B60:D60"/>
    <mergeCell ref="B61:D61"/>
    <mergeCell ref="B62:D62"/>
    <mergeCell ref="B63:D63"/>
    <mergeCell ref="B64:D64"/>
    <mergeCell ref="B65:D65"/>
  </mergeCells>
  <phoneticPr fontId="3" type="noConversion"/>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4"/>
  <sheetViews>
    <sheetView showGridLines="0" tabSelected="1" zoomScale="85" zoomScaleNormal="85" workbookViewId="0">
      <pane ySplit="5" topLeftCell="A6" activePane="bottomLeft" state="frozen"/>
      <selection pane="bottomLeft" activeCell="H38" sqref="H38:H40"/>
    </sheetView>
  </sheetViews>
  <sheetFormatPr baseColWidth="10" defaultRowHeight="14.5"/>
  <cols>
    <col min="1" max="1" width="2.7265625" customWidth="1"/>
    <col min="2" max="2" width="24.54296875" customWidth="1"/>
    <col min="3" max="4" width="15.26953125" customWidth="1"/>
    <col min="7" max="7" width="15.7265625" customWidth="1"/>
    <col min="8" max="8" width="24.453125" bestFit="1" customWidth="1"/>
    <col min="11" max="11" width="13.1796875" customWidth="1"/>
  </cols>
  <sheetData>
    <row r="1" spans="2:12" ht="15" thickBot="1"/>
    <row r="2" spans="2:12" ht="49.9" customHeight="1" thickBot="1">
      <c r="B2" s="26"/>
      <c r="C2" s="275" t="s">
        <v>116</v>
      </c>
      <c r="D2" s="275"/>
      <c r="E2" s="275"/>
      <c r="F2" s="275"/>
      <c r="G2" s="275"/>
      <c r="H2" s="275"/>
      <c r="I2" s="275"/>
      <c r="J2" s="275"/>
      <c r="K2" s="275"/>
      <c r="L2" s="55"/>
    </row>
    <row r="3" spans="2:12" ht="15" customHeight="1" thickBot="1">
      <c r="B3" s="9"/>
      <c r="C3" s="9"/>
      <c r="D3" s="9"/>
      <c r="E3" s="184"/>
      <c r="F3" s="184"/>
      <c r="G3" s="184"/>
      <c r="H3" s="94"/>
      <c r="I3" s="94"/>
      <c r="J3" s="94"/>
      <c r="K3" s="94"/>
    </row>
    <row r="4" spans="2:12" s="3" customFormat="1" ht="29.5" thickBot="1">
      <c r="B4" s="276" t="s">
        <v>0</v>
      </c>
      <c r="C4" s="277"/>
      <c r="D4" s="278"/>
      <c r="E4" s="12" t="s">
        <v>1</v>
      </c>
      <c r="F4" s="14" t="s">
        <v>2</v>
      </c>
      <c r="G4" s="58" t="s">
        <v>86</v>
      </c>
      <c r="H4" s="13" t="s">
        <v>87</v>
      </c>
      <c r="I4" s="58" t="s">
        <v>88</v>
      </c>
      <c r="J4" s="14" t="s">
        <v>94</v>
      </c>
      <c r="K4" s="14" t="s">
        <v>93</v>
      </c>
    </row>
    <row r="5" spans="2:12" s="3" customFormat="1" ht="15" thickBot="1">
      <c r="B5" s="339" t="s">
        <v>133</v>
      </c>
      <c r="C5" s="340"/>
      <c r="D5" s="340"/>
      <c r="E5" s="340"/>
      <c r="F5" s="340"/>
      <c r="G5" s="340"/>
      <c r="H5" s="340"/>
      <c r="I5" s="340"/>
      <c r="J5" s="340"/>
      <c r="K5" s="341"/>
    </row>
    <row r="6" spans="2:12" s="3" customFormat="1" ht="43.15" customHeight="1" thickBot="1">
      <c r="B6" s="300" t="s">
        <v>56</v>
      </c>
      <c r="C6" s="301"/>
      <c r="D6" s="301"/>
      <c r="E6" s="301"/>
      <c r="F6" s="301"/>
      <c r="G6" s="301"/>
      <c r="H6" s="301"/>
      <c r="I6" s="301"/>
      <c r="J6" s="301"/>
      <c r="K6" s="302"/>
    </row>
    <row r="7" spans="2:12">
      <c r="B7" s="287" t="s">
        <v>91</v>
      </c>
      <c r="C7" s="288"/>
      <c r="D7" s="288"/>
      <c r="E7" s="288"/>
      <c r="F7" s="288"/>
      <c r="G7" s="288"/>
      <c r="H7" s="288"/>
      <c r="I7" s="288"/>
      <c r="J7" s="288"/>
      <c r="K7" s="303"/>
    </row>
    <row r="8" spans="2:12" s="3" customFormat="1">
      <c r="B8" s="289" t="s">
        <v>92</v>
      </c>
      <c r="C8" s="290"/>
      <c r="D8" s="290"/>
      <c r="E8" s="185">
        <v>2</v>
      </c>
      <c r="F8" s="185" t="s">
        <v>5</v>
      </c>
      <c r="G8" s="74">
        <v>1.5</v>
      </c>
      <c r="H8" s="78">
        <v>50</v>
      </c>
      <c r="I8" s="79">
        <f>G8*H8</f>
        <v>75</v>
      </c>
      <c r="J8" s="64">
        <v>4</v>
      </c>
      <c r="K8" s="107">
        <f>I8*J8</f>
        <v>300</v>
      </c>
    </row>
    <row r="9" spans="2:12" ht="42.65" customHeight="1">
      <c r="B9" s="291" t="s">
        <v>108</v>
      </c>
      <c r="C9" s="292"/>
      <c r="D9" s="292"/>
      <c r="E9" s="292"/>
      <c r="F9" s="292"/>
      <c r="G9" s="292"/>
      <c r="H9" s="292"/>
      <c r="I9" s="292"/>
      <c r="J9" s="292"/>
      <c r="K9" s="308"/>
    </row>
    <row r="10" spans="2:12" ht="12.65" customHeight="1">
      <c r="B10" s="281" t="s">
        <v>12</v>
      </c>
      <c r="C10" s="282"/>
      <c r="D10" s="282"/>
      <c r="E10" s="282"/>
      <c r="F10" s="282"/>
      <c r="G10" s="282"/>
      <c r="H10" s="282"/>
      <c r="I10" s="282"/>
      <c r="J10" s="282"/>
      <c r="K10" s="309"/>
    </row>
    <row r="11" spans="2:12" ht="21.5" customHeight="1">
      <c r="B11" s="270" t="s">
        <v>103</v>
      </c>
      <c r="C11" s="270"/>
      <c r="D11" s="271"/>
      <c r="E11" s="60">
        <v>0</v>
      </c>
      <c r="F11" s="4" t="s">
        <v>64</v>
      </c>
      <c r="G11" s="121"/>
      <c r="H11" s="188">
        <v>8341</v>
      </c>
      <c r="I11" s="132">
        <f>G11*H11</f>
        <v>0</v>
      </c>
      <c r="J11" s="64">
        <v>24</v>
      </c>
      <c r="K11" s="133">
        <f>I11*J11</f>
        <v>0</v>
      </c>
    </row>
    <row r="12" spans="2:12" ht="16.149999999999999" customHeight="1">
      <c r="B12" s="284"/>
      <c r="C12" s="284"/>
      <c r="D12" s="285"/>
      <c r="E12" s="60">
        <v>1</v>
      </c>
      <c r="F12" s="4" t="s">
        <v>64</v>
      </c>
      <c r="G12" s="121"/>
      <c r="H12" s="117"/>
      <c r="I12" s="132">
        <f>G12*H12</f>
        <v>0</v>
      </c>
      <c r="J12" s="64">
        <v>9</v>
      </c>
      <c r="K12" s="133">
        <f>I12*J12</f>
        <v>0</v>
      </c>
    </row>
    <row r="13" spans="2:12" ht="16.5">
      <c r="B13" s="284"/>
      <c r="C13" s="284"/>
      <c r="D13" s="285"/>
      <c r="E13" s="186">
        <v>2</v>
      </c>
      <c r="F13" s="4" t="s">
        <v>64</v>
      </c>
      <c r="G13" s="121"/>
      <c r="H13" s="189">
        <v>28419</v>
      </c>
      <c r="I13" s="132">
        <f t="shared" ref="I13:I17" si="0">G13*H13</f>
        <v>0</v>
      </c>
      <c r="J13" s="64">
        <v>7</v>
      </c>
      <c r="K13" s="133">
        <f t="shared" ref="K13:K17" si="1">I13*J13</f>
        <v>0</v>
      </c>
    </row>
    <row r="14" spans="2:12" ht="16.5">
      <c r="B14" s="293"/>
      <c r="C14" s="293"/>
      <c r="D14" s="294"/>
      <c r="E14" s="42">
        <v>3</v>
      </c>
      <c r="F14" s="182" t="s">
        <v>64</v>
      </c>
      <c r="G14" s="121"/>
      <c r="H14" s="190">
        <v>29713</v>
      </c>
      <c r="I14" s="132">
        <f t="shared" si="0"/>
        <v>0</v>
      </c>
      <c r="J14" s="64">
        <v>6</v>
      </c>
      <c r="K14" s="133">
        <f t="shared" si="1"/>
        <v>0</v>
      </c>
    </row>
    <row r="15" spans="2:12" ht="16.5" customHeight="1">
      <c r="B15" s="269" t="s">
        <v>106</v>
      </c>
      <c r="C15" s="270"/>
      <c r="D15" s="270"/>
      <c r="E15" s="186">
        <v>1</v>
      </c>
      <c r="F15" s="4" t="s">
        <v>101</v>
      </c>
      <c r="G15" s="121"/>
      <c r="H15" s="117"/>
      <c r="I15" s="132">
        <f t="shared" si="0"/>
        <v>0</v>
      </c>
      <c r="J15" s="64">
        <v>9</v>
      </c>
      <c r="K15" s="133">
        <f t="shared" si="1"/>
        <v>0</v>
      </c>
    </row>
    <row r="16" spans="2:12" ht="16.5">
      <c r="B16" s="283"/>
      <c r="C16" s="284"/>
      <c r="D16" s="284"/>
      <c r="E16" s="186">
        <v>2</v>
      </c>
      <c r="F16" s="4" t="s">
        <v>101</v>
      </c>
      <c r="G16" s="121"/>
      <c r="H16" s="117"/>
      <c r="I16" s="132">
        <f t="shared" si="0"/>
        <v>0</v>
      </c>
      <c r="J16" s="64">
        <v>7</v>
      </c>
      <c r="K16" s="133">
        <f t="shared" si="1"/>
        <v>0</v>
      </c>
    </row>
    <row r="17" spans="2:11" ht="14.5" customHeight="1">
      <c r="B17" s="283"/>
      <c r="C17" s="284"/>
      <c r="D17" s="284"/>
      <c r="E17" s="186">
        <v>3</v>
      </c>
      <c r="F17" s="4" t="s">
        <v>101</v>
      </c>
      <c r="G17" s="121"/>
      <c r="H17" s="189">
        <v>583</v>
      </c>
      <c r="I17" s="132">
        <f t="shared" si="0"/>
        <v>0</v>
      </c>
      <c r="J17" s="64">
        <v>6</v>
      </c>
      <c r="K17" s="133">
        <f t="shared" si="1"/>
        <v>0</v>
      </c>
    </row>
    <row r="18" spans="2:11" ht="14.5" customHeight="1">
      <c r="B18" s="286"/>
      <c r="C18" s="293"/>
      <c r="D18" s="293"/>
      <c r="E18" s="240">
        <v>4</v>
      </c>
      <c r="F18" s="4" t="s">
        <v>163</v>
      </c>
      <c r="G18" s="121"/>
      <c r="H18" s="189">
        <v>3022</v>
      </c>
      <c r="I18" s="132">
        <f t="shared" ref="I18" si="2">G18*H18</f>
        <v>0</v>
      </c>
      <c r="J18" s="64">
        <v>1</v>
      </c>
      <c r="K18" s="133">
        <f t="shared" ref="K18" si="3">I18*J18</f>
        <v>0</v>
      </c>
    </row>
    <row r="19" spans="2:11">
      <c r="B19" s="243" t="s">
        <v>15</v>
      </c>
      <c r="C19" s="248"/>
      <c r="D19" s="248"/>
      <c r="E19" s="248"/>
      <c r="F19" s="248"/>
      <c r="G19" s="248"/>
      <c r="H19" s="248"/>
      <c r="I19" s="248"/>
      <c r="J19" s="248"/>
      <c r="K19" s="310"/>
    </row>
    <row r="20" spans="2:11">
      <c r="B20" s="10"/>
      <c r="C20" s="8" t="s">
        <v>25</v>
      </c>
      <c r="D20" s="8" t="s">
        <v>26</v>
      </c>
      <c r="E20" s="249"/>
      <c r="F20" s="250"/>
      <c r="G20" s="250"/>
      <c r="H20" s="250"/>
      <c r="I20" s="250"/>
      <c r="J20" s="250"/>
      <c r="K20" s="307"/>
    </row>
    <row r="21" spans="2:11" ht="14.5" customHeight="1">
      <c r="B21" s="251" t="s">
        <v>89</v>
      </c>
      <c r="C21" s="254" t="s">
        <v>20</v>
      </c>
      <c r="D21" s="186" t="s">
        <v>27</v>
      </c>
      <c r="E21" s="254">
        <v>1</v>
      </c>
      <c r="F21" s="181" t="s">
        <v>5</v>
      </c>
      <c r="G21" s="128"/>
      <c r="H21" s="118">
        <f>56.41+20.72</f>
        <v>77.13</v>
      </c>
      <c r="I21" s="134">
        <f>G21*H21</f>
        <v>0</v>
      </c>
      <c r="J21" s="64">
        <v>2</v>
      </c>
      <c r="K21" s="104">
        <f>I21*J21</f>
        <v>0</v>
      </c>
    </row>
    <row r="22" spans="2:11">
      <c r="B22" s="252"/>
      <c r="C22" s="255"/>
      <c r="D22" s="186" t="s">
        <v>24</v>
      </c>
      <c r="E22" s="255"/>
      <c r="F22" s="181" t="s">
        <v>5</v>
      </c>
      <c r="G22" s="128"/>
      <c r="H22" s="118">
        <v>3.24</v>
      </c>
      <c r="I22" s="134">
        <f t="shared" ref="I22:I36" si="4">G22*H22</f>
        <v>0</v>
      </c>
      <c r="J22" s="64">
        <v>2</v>
      </c>
      <c r="K22" s="104">
        <f t="shared" ref="K22:K36" si="5">I22*J22</f>
        <v>0</v>
      </c>
    </row>
    <row r="23" spans="2:11">
      <c r="B23" s="252"/>
      <c r="C23" s="255"/>
      <c r="D23" s="186" t="s">
        <v>22</v>
      </c>
      <c r="E23" s="255"/>
      <c r="F23" s="181" t="s">
        <v>5</v>
      </c>
      <c r="G23" s="128"/>
      <c r="H23" s="118">
        <v>7.97</v>
      </c>
      <c r="I23" s="134">
        <f t="shared" si="4"/>
        <v>0</v>
      </c>
      <c r="J23" s="64">
        <v>2</v>
      </c>
      <c r="K23" s="104">
        <f t="shared" si="5"/>
        <v>0</v>
      </c>
    </row>
    <row r="24" spans="2:11" ht="14.5" customHeight="1">
      <c r="B24" s="252"/>
      <c r="C24" s="256"/>
      <c r="D24" s="186" t="s">
        <v>23</v>
      </c>
      <c r="E24" s="255"/>
      <c r="F24" s="181" t="s">
        <v>5</v>
      </c>
      <c r="G24" s="128"/>
      <c r="H24" s="117"/>
      <c r="I24" s="134">
        <f t="shared" si="4"/>
        <v>0</v>
      </c>
      <c r="J24" s="64">
        <v>2</v>
      </c>
      <c r="K24" s="104">
        <f t="shared" si="5"/>
        <v>0</v>
      </c>
    </row>
    <row r="25" spans="2:11">
      <c r="B25" s="252"/>
      <c r="C25" s="254" t="s">
        <v>21</v>
      </c>
      <c r="D25" s="186" t="s">
        <v>27</v>
      </c>
      <c r="E25" s="255"/>
      <c r="F25" s="181" t="s">
        <v>5</v>
      </c>
      <c r="G25" s="128"/>
      <c r="H25" s="117"/>
      <c r="I25" s="134">
        <f t="shared" si="4"/>
        <v>0</v>
      </c>
      <c r="J25" s="64">
        <v>2</v>
      </c>
      <c r="K25" s="104">
        <f t="shared" si="5"/>
        <v>0</v>
      </c>
    </row>
    <row r="26" spans="2:11">
      <c r="B26" s="252"/>
      <c r="C26" s="255"/>
      <c r="D26" s="186" t="s">
        <v>24</v>
      </c>
      <c r="E26" s="255"/>
      <c r="F26" s="181" t="s">
        <v>5</v>
      </c>
      <c r="G26" s="128"/>
      <c r="H26" s="117"/>
      <c r="I26" s="134">
        <f t="shared" si="4"/>
        <v>0</v>
      </c>
      <c r="J26" s="64">
        <v>2</v>
      </c>
      <c r="K26" s="104">
        <f t="shared" si="5"/>
        <v>0</v>
      </c>
    </row>
    <row r="27" spans="2:11">
      <c r="B27" s="252"/>
      <c r="C27" s="255"/>
      <c r="D27" s="186" t="s">
        <v>22</v>
      </c>
      <c r="E27" s="255"/>
      <c r="F27" s="181" t="s">
        <v>5</v>
      </c>
      <c r="G27" s="128"/>
      <c r="H27" s="117"/>
      <c r="I27" s="134">
        <f t="shared" si="4"/>
        <v>0</v>
      </c>
      <c r="J27" s="64">
        <v>2</v>
      </c>
      <c r="K27" s="104">
        <f t="shared" si="5"/>
        <v>0</v>
      </c>
    </row>
    <row r="28" spans="2:11">
      <c r="B28" s="252"/>
      <c r="C28" s="256"/>
      <c r="D28" s="186" t="s">
        <v>23</v>
      </c>
      <c r="E28" s="256"/>
      <c r="F28" s="181" t="s">
        <v>5</v>
      </c>
      <c r="G28" s="128"/>
      <c r="H28" s="117"/>
      <c r="I28" s="134">
        <f t="shared" si="4"/>
        <v>0</v>
      </c>
      <c r="J28" s="64">
        <v>2</v>
      </c>
      <c r="K28" s="104">
        <f t="shared" si="5"/>
        <v>0</v>
      </c>
    </row>
    <row r="29" spans="2:11">
      <c r="B29" s="252"/>
      <c r="C29" s="254" t="s">
        <v>20</v>
      </c>
      <c r="D29" s="186" t="s">
        <v>27</v>
      </c>
      <c r="E29" s="254">
        <v>2</v>
      </c>
      <c r="F29" s="181" t="s">
        <v>5</v>
      </c>
      <c r="G29" s="128"/>
      <c r="H29" s="117"/>
      <c r="I29" s="134">
        <f t="shared" si="4"/>
        <v>0</v>
      </c>
      <c r="J29" s="64">
        <v>1</v>
      </c>
      <c r="K29" s="104">
        <f t="shared" si="5"/>
        <v>0</v>
      </c>
    </row>
    <row r="30" spans="2:11">
      <c r="B30" s="252"/>
      <c r="C30" s="255"/>
      <c r="D30" s="186" t="s">
        <v>24</v>
      </c>
      <c r="E30" s="255"/>
      <c r="F30" s="181" t="s">
        <v>5</v>
      </c>
      <c r="G30" s="128"/>
      <c r="H30" s="118">
        <v>24.72</v>
      </c>
      <c r="I30" s="134">
        <f t="shared" si="4"/>
        <v>0</v>
      </c>
      <c r="J30" s="64">
        <v>1</v>
      </c>
      <c r="K30" s="104">
        <f t="shared" si="5"/>
        <v>0</v>
      </c>
    </row>
    <row r="31" spans="2:11">
      <c r="B31" s="252"/>
      <c r="C31" s="255"/>
      <c r="D31" s="186" t="s">
        <v>22</v>
      </c>
      <c r="E31" s="255"/>
      <c r="F31" s="181" t="s">
        <v>5</v>
      </c>
      <c r="G31" s="128"/>
      <c r="H31" s="118">
        <v>54.73</v>
      </c>
      <c r="I31" s="134">
        <f t="shared" si="4"/>
        <v>0</v>
      </c>
      <c r="J31" s="64">
        <v>1</v>
      </c>
      <c r="K31" s="104">
        <f t="shared" si="5"/>
        <v>0</v>
      </c>
    </row>
    <row r="32" spans="2:11">
      <c r="B32" s="252"/>
      <c r="C32" s="256"/>
      <c r="D32" s="186" t="s">
        <v>23</v>
      </c>
      <c r="E32" s="255"/>
      <c r="F32" s="181" t="s">
        <v>5</v>
      </c>
      <c r="G32" s="128"/>
      <c r="H32" s="118">
        <f>98.36+25.64</f>
        <v>124</v>
      </c>
      <c r="I32" s="134">
        <f t="shared" si="4"/>
        <v>0</v>
      </c>
      <c r="J32" s="64">
        <v>1</v>
      </c>
      <c r="K32" s="104">
        <f t="shared" si="5"/>
        <v>0</v>
      </c>
    </row>
    <row r="33" spans="2:11">
      <c r="B33" s="252"/>
      <c r="C33" s="254" t="s">
        <v>21</v>
      </c>
      <c r="D33" s="186" t="s">
        <v>27</v>
      </c>
      <c r="E33" s="255"/>
      <c r="F33" s="181" t="s">
        <v>5</v>
      </c>
      <c r="G33" s="128"/>
      <c r="H33" s="117"/>
      <c r="I33" s="134">
        <f t="shared" si="4"/>
        <v>0</v>
      </c>
      <c r="J33" s="64">
        <v>1</v>
      </c>
      <c r="K33" s="104">
        <f t="shared" si="5"/>
        <v>0</v>
      </c>
    </row>
    <row r="34" spans="2:11">
      <c r="B34" s="252"/>
      <c r="C34" s="255"/>
      <c r="D34" s="186" t="s">
        <v>24</v>
      </c>
      <c r="E34" s="255"/>
      <c r="F34" s="181" t="s">
        <v>5</v>
      </c>
      <c r="G34" s="128"/>
      <c r="H34" s="117"/>
      <c r="I34" s="134">
        <f t="shared" si="4"/>
        <v>0</v>
      </c>
      <c r="J34" s="64">
        <v>1</v>
      </c>
      <c r="K34" s="104">
        <f t="shared" si="5"/>
        <v>0</v>
      </c>
    </row>
    <row r="35" spans="2:11">
      <c r="B35" s="252"/>
      <c r="C35" s="255"/>
      <c r="D35" s="186" t="s">
        <v>22</v>
      </c>
      <c r="E35" s="255"/>
      <c r="F35" s="181" t="s">
        <v>5</v>
      </c>
      <c r="G35" s="128"/>
      <c r="H35" s="117"/>
      <c r="I35" s="134">
        <f t="shared" si="4"/>
        <v>0</v>
      </c>
      <c r="J35" s="64">
        <v>1</v>
      </c>
      <c r="K35" s="104">
        <f t="shared" si="5"/>
        <v>0</v>
      </c>
    </row>
    <row r="36" spans="2:11">
      <c r="B36" s="253"/>
      <c r="C36" s="256"/>
      <c r="D36" s="186" t="s">
        <v>23</v>
      </c>
      <c r="E36" s="256"/>
      <c r="F36" s="181" t="s">
        <v>5</v>
      </c>
      <c r="G36" s="128"/>
      <c r="H36" s="117"/>
      <c r="I36" s="134">
        <f t="shared" si="4"/>
        <v>0</v>
      </c>
      <c r="J36" s="64">
        <v>1</v>
      </c>
      <c r="K36" s="104">
        <f t="shared" si="5"/>
        <v>0</v>
      </c>
    </row>
    <row r="37" spans="2:11">
      <c r="B37" s="243" t="s">
        <v>81</v>
      </c>
      <c r="C37" s="244"/>
      <c r="D37" s="244"/>
      <c r="E37" s="244"/>
      <c r="F37" s="244"/>
      <c r="G37" s="244"/>
      <c r="H37" s="244"/>
      <c r="I37" s="244"/>
      <c r="J37" s="244"/>
      <c r="K37" s="298"/>
    </row>
    <row r="38" spans="2:11" ht="16.149999999999999" customHeight="1">
      <c r="B38" s="283" t="s">
        <v>90</v>
      </c>
      <c r="C38" s="284"/>
      <c r="D38" s="285"/>
      <c r="E38" s="60">
        <v>1</v>
      </c>
      <c r="F38" s="183" t="s">
        <v>64</v>
      </c>
      <c r="G38" s="122"/>
      <c r="H38" s="188">
        <v>0</v>
      </c>
      <c r="I38" s="132">
        <f>G38*H38</f>
        <v>0</v>
      </c>
      <c r="J38" s="64">
        <v>2</v>
      </c>
      <c r="K38" s="133">
        <f>I38*J38</f>
        <v>0</v>
      </c>
    </row>
    <row r="39" spans="2:11" ht="16.5">
      <c r="B39" s="283"/>
      <c r="C39" s="284"/>
      <c r="D39" s="285"/>
      <c r="E39" s="186">
        <v>2</v>
      </c>
      <c r="F39" s="183" t="s">
        <v>64</v>
      </c>
      <c r="G39" s="122"/>
      <c r="H39" s="189">
        <v>1195</v>
      </c>
      <c r="I39" s="132">
        <f t="shared" ref="I39:I43" si="6">G39*H39</f>
        <v>0</v>
      </c>
      <c r="J39" s="64">
        <v>1</v>
      </c>
      <c r="K39" s="133">
        <f t="shared" ref="K39:K43" si="7">I39*J39</f>
        <v>0</v>
      </c>
    </row>
    <row r="40" spans="2:11" ht="16.5">
      <c r="B40" s="286"/>
      <c r="C40" s="293"/>
      <c r="D40" s="294"/>
      <c r="E40" s="186">
        <v>3</v>
      </c>
      <c r="F40" s="183" t="s">
        <v>64</v>
      </c>
      <c r="G40" s="122"/>
      <c r="H40" s="189">
        <v>1176</v>
      </c>
      <c r="I40" s="132">
        <f t="shared" si="6"/>
        <v>0</v>
      </c>
      <c r="J40" s="64">
        <v>1</v>
      </c>
      <c r="K40" s="133">
        <f t="shared" si="7"/>
        <v>0</v>
      </c>
    </row>
    <row r="41" spans="2:11">
      <c r="B41" s="269" t="s">
        <v>107</v>
      </c>
      <c r="C41" s="270"/>
      <c r="D41" s="271"/>
      <c r="E41" s="186">
        <v>1</v>
      </c>
      <c r="F41" s="4" t="s">
        <v>4</v>
      </c>
      <c r="G41" s="130"/>
      <c r="H41" s="90"/>
      <c r="I41" s="132">
        <f t="shared" si="6"/>
        <v>0</v>
      </c>
      <c r="J41" s="64">
        <v>2</v>
      </c>
      <c r="K41" s="133">
        <f t="shared" si="7"/>
        <v>0</v>
      </c>
    </row>
    <row r="42" spans="2:11">
      <c r="B42" s="283"/>
      <c r="C42" s="284"/>
      <c r="D42" s="285"/>
      <c r="E42" s="186">
        <v>2</v>
      </c>
      <c r="F42" s="4" t="s">
        <v>4</v>
      </c>
      <c r="G42" s="130"/>
      <c r="H42" s="90"/>
      <c r="I42" s="132">
        <f t="shared" si="6"/>
        <v>0</v>
      </c>
      <c r="J42" s="64">
        <v>1</v>
      </c>
      <c r="K42" s="133">
        <f t="shared" si="7"/>
        <v>0</v>
      </c>
    </row>
    <row r="43" spans="2:11">
      <c r="B43" s="286"/>
      <c r="C43" s="293"/>
      <c r="D43" s="294"/>
      <c r="E43" s="186">
        <v>3</v>
      </c>
      <c r="F43" s="4" t="s">
        <v>4</v>
      </c>
      <c r="G43" s="130"/>
      <c r="H43" s="90"/>
      <c r="I43" s="132">
        <f t="shared" si="6"/>
        <v>0</v>
      </c>
      <c r="J43" s="64">
        <v>1</v>
      </c>
      <c r="K43" s="133">
        <f t="shared" si="7"/>
        <v>0</v>
      </c>
    </row>
    <row r="44" spans="2:11">
      <c r="B44" s="243" t="s">
        <v>8</v>
      </c>
      <c r="C44" s="244"/>
      <c r="D44" s="244"/>
      <c r="E44" s="244"/>
      <c r="F44" s="244"/>
      <c r="G44" s="244"/>
      <c r="H44" s="244"/>
      <c r="I44" s="244"/>
      <c r="J44" s="244"/>
      <c r="K44" s="298"/>
    </row>
    <row r="45" spans="2:11">
      <c r="B45" s="272" t="s">
        <v>8</v>
      </c>
      <c r="C45" s="273"/>
      <c r="D45" s="274"/>
      <c r="E45" s="72"/>
      <c r="F45" s="72"/>
      <c r="G45" s="72"/>
      <c r="H45" s="93" t="s">
        <v>110</v>
      </c>
      <c r="I45" s="81"/>
      <c r="J45" s="64">
        <v>3</v>
      </c>
      <c r="K45" s="104">
        <f>I45*J45</f>
        <v>0</v>
      </c>
    </row>
    <row r="46" spans="2:11" ht="15" thickBot="1">
      <c r="B46" s="312" t="s">
        <v>79</v>
      </c>
      <c r="C46" s="313"/>
      <c r="D46" s="313"/>
      <c r="E46" s="313"/>
      <c r="F46" s="313"/>
      <c r="G46" s="313"/>
      <c r="H46" s="313"/>
      <c r="I46" s="313"/>
      <c r="J46" s="313"/>
      <c r="K46" s="142">
        <f>SUM(K11:K17,K21:K36,K38:K43,K45)</f>
        <v>0</v>
      </c>
    </row>
    <row r="47" spans="2:11" ht="15" thickBot="1"/>
    <row r="48" spans="2:11" ht="15" thickBot="1">
      <c r="B48" s="335" t="s">
        <v>134</v>
      </c>
      <c r="C48" s="336"/>
      <c r="D48" s="336"/>
      <c r="E48" s="336"/>
      <c r="F48" s="336"/>
      <c r="G48" s="336"/>
      <c r="H48" s="336"/>
      <c r="I48" s="336"/>
      <c r="J48" s="336"/>
      <c r="K48" s="337"/>
    </row>
    <row r="49" spans="2:11" ht="16" thickBot="1">
      <c r="B49" s="300" t="s">
        <v>56</v>
      </c>
      <c r="C49" s="301"/>
      <c r="D49" s="301"/>
      <c r="E49" s="301"/>
      <c r="F49" s="301"/>
      <c r="G49" s="301"/>
      <c r="H49" s="301"/>
      <c r="I49" s="301"/>
      <c r="J49" s="301"/>
      <c r="K49" s="302"/>
    </row>
    <row r="50" spans="2:11" ht="29">
      <c r="B50" s="108" t="s">
        <v>51</v>
      </c>
      <c r="C50" s="338" t="s">
        <v>121</v>
      </c>
      <c r="D50" s="338"/>
      <c r="E50" s="187" t="s">
        <v>1</v>
      </c>
      <c r="F50" s="109" t="s">
        <v>2</v>
      </c>
      <c r="G50" s="109" t="s">
        <v>86</v>
      </c>
      <c r="H50" s="109" t="s">
        <v>87</v>
      </c>
      <c r="I50" s="109" t="s">
        <v>88</v>
      </c>
      <c r="J50" s="109" t="s">
        <v>94</v>
      </c>
      <c r="K50" s="110" t="s">
        <v>93</v>
      </c>
    </row>
    <row r="51" spans="2:11" ht="15" thickBot="1">
      <c r="B51" s="154" t="s">
        <v>135</v>
      </c>
      <c r="C51" s="333" t="s">
        <v>103</v>
      </c>
      <c r="D51" s="333"/>
      <c r="E51" s="186">
        <v>0</v>
      </c>
      <c r="F51" s="186" t="s">
        <v>111</v>
      </c>
      <c r="G51" s="141"/>
      <c r="H51" s="189">
        <v>8341</v>
      </c>
      <c r="I51" s="132">
        <f t="shared" ref="I51" si="8">G51*H51</f>
        <v>0</v>
      </c>
      <c r="J51" s="64">
        <v>24</v>
      </c>
      <c r="K51" s="133">
        <f t="shared" ref="K51" si="9">I51*J51</f>
        <v>0</v>
      </c>
    </row>
    <row r="52" spans="2:11" ht="15" customHeight="1" thickBot="1">
      <c r="B52" s="312" t="s">
        <v>119</v>
      </c>
      <c r="C52" s="313"/>
      <c r="D52" s="313"/>
      <c r="E52" s="313"/>
      <c r="F52" s="313"/>
      <c r="G52" s="313"/>
      <c r="H52" s="313"/>
      <c r="I52" s="334"/>
      <c r="J52" s="313"/>
      <c r="K52" s="143">
        <f>SUM(K51:K51)</f>
        <v>0</v>
      </c>
    </row>
    <row r="53" spans="2:11" ht="40.9" customHeight="1" thickBot="1">
      <c r="B53" s="300" t="s">
        <v>98</v>
      </c>
      <c r="C53" s="301"/>
      <c r="D53" s="301"/>
      <c r="E53" s="301"/>
      <c r="F53" s="301"/>
      <c r="G53" s="301"/>
      <c r="H53" s="301"/>
      <c r="I53" s="301"/>
      <c r="J53" s="301"/>
      <c r="K53" s="302"/>
    </row>
    <row r="54" spans="2:11" ht="55.15" customHeight="1">
      <c r="B54" s="266" t="s">
        <v>58</v>
      </c>
      <c r="C54" s="311"/>
      <c r="D54" s="311"/>
      <c r="E54" s="65"/>
      <c r="F54" s="30" t="s">
        <v>101</v>
      </c>
      <c r="G54" s="124"/>
      <c r="H54" s="96"/>
      <c r="I54" s="82"/>
      <c r="J54" s="65"/>
      <c r="K54" s="102"/>
    </row>
    <row r="55" spans="2:11" ht="16.5">
      <c r="B55" s="265" t="s">
        <v>10</v>
      </c>
      <c r="C55" s="320"/>
      <c r="D55" s="320"/>
      <c r="E55" s="34"/>
      <c r="F55" s="4" t="s">
        <v>64</v>
      </c>
      <c r="G55" s="125"/>
      <c r="H55" s="87"/>
      <c r="I55" s="83"/>
      <c r="J55" s="66"/>
      <c r="K55" s="100"/>
    </row>
    <row r="56" spans="2:11" ht="16.5">
      <c r="B56" s="265" t="s">
        <v>63</v>
      </c>
      <c r="C56" s="320"/>
      <c r="D56" s="320"/>
      <c r="E56" s="34"/>
      <c r="F56" s="4" t="s">
        <v>64</v>
      </c>
      <c r="G56" s="125"/>
      <c r="H56" s="87"/>
      <c r="I56" s="83"/>
      <c r="J56" s="66"/>
      <c r="K56" s="100"/>
    </row>
    <row r="57" spans="2:11" s="28" customFormat="1" ht="16.149999999999999" customHeight="1">
      <c r="B57" s="322" t="s">
        <v>104</v>
      </c>
      <c r="C57" s="323"/>
      <c r="D57" s="324"/>
      <c r="E57" s="34"/>
      <c r="F57" s="7" t="s">
        <v>101</v>
      </c>
      <c r="G57" s="126"/>
      <c r="H57" s="87"/>
      <c r="I57" s="84"/>
      <c r="J57" s="66"/>
      <c r="K57" s="98"/>
    </row>
    <row r="58" spans="2:11" ht="16.5">
      <c r="B58" s="268" t="s">
        <v>59</v>
      </c>
      <c r="C58" s="321"/>
      <c r="D58" s="321"/>
      <c r="E58" s="66"/>
      <c r="F58" s="4" t="s">
        <v>101</v>
      </c>
      <c r="G58" s="127"/>
      <c r="H58" s="87"/>
      <c r="I58" s="85"/>
      <c r="J58" s="66"/>
      <c r="K58" s="99"/>
    </row>
    <row r="59" spans="2:11" ht="28.9" customHeight="1">
      <c r="B59" s="268" t="s">
        <v>60</v>
      </c>
      <c r="C59" s="321"/>
      <c r="D59" s="321"/>
      <c r="E59" s="66"/>
      <c r="F59" s="7" t="s">
        <v>5</v>
      </c>
      <c r="G59" s="129"/>
      <c r="H59" s="89"/>
      <c r="I59" s="85"/>
      <c r="J59" s="66"/>
      <c r="K59" s="99"/>
    </row>
    <row r="60" spans="2:11" ht="48" customHeight="1">
      <c r="B60" s="268" t="s">
        <v>96</v>
      </c>
      <c r="C60" s="321"/>
      <c r="D60" s="321"/>
      <c r="E60" s="66"/>
      <c r="F60" s="4" t="s">
        <v>64</v>
      </c>
      <c r="G60" s="127"/>
      <c r="H60" s="87"/>
      <c r="I60" s="85"/>
      <c r="J60" s="66"/>
      <c r="K60" s="99"/>
    </row>
    <row r="61" spans="2:11">
      <c r="B61" s="325" t="s">
        <v>80</v>
      </c>
      <c r="C61" s="326"/>
      <c r="D61" s="327"/>
      <c r="E61" s="34"/>
      <c r="F61" s="34"/>
      <c r="G61" s="34"/>
      <c r="H61" s="95" t="s">
        <v>110</v>
      </c>
      <c r="I61" s="85"/>
      <c r="J61" s="66"/>
      <c r="K61" s="100"/>
    </row>
    <row r="62" spans="2:11" ht="39.65" customHeight="1">
      <c r="B62" s="268" t="s">
        <v>61</v>
      </c>
      <c r="C62" s="321"/>
      <c r="D62" s="321"/>
      <c r="E62" s="66"/>
      <c r="F62" s="4" t="s">
        <v>64</v>
      </c>
      <c r="G62" s="127"/>
      <c r="H62" s="116"/>
      <c r="I62" s="85"/>
      <c r="J62" s="66"/>
      <c r="K62" s="99"/>
    </row>
    <row r="63" spans="2:11" ht="34.15" customHeight="1">
      <c r="B63" s="328" t="s">
        <v>123</v>
      </c>
      <c r="C63" s="329"/>
      <c r="D63" s="330"/>
      <c r="E63" s="66"/>
      <c r="F63" s="4" t="s">
        <v>64</v>
      </c>
      <c r="G63" s="127"/>
      <c r="H63" s="152"/>
      <c r="I63" s="85"/>
      <c r="J63" s="66"/>
      <c r="K63" s="99"/>
    </row>
    <row r="64" spans="2:11" ht="43.9" customHeight="1">
      <c r="B64" s="268" t="s">
        <v>124</v>
      </c>
      <c r="C64" s="321"/>
      <c r="D64" s="321"/>
      <c r="E64" s="66"/>
      <c r="F64" s="4" t="s">
        <v>64</v>
      </c>
      <c r="G64" s="127"/>
      <c r="H64" s="87"/>
      <c r="I64" s="85"/>
      <c r="J64" s="66"/>
      <c r="K64" s="99"/>
    </row>
    <row r="65" spans="2:11" ht="14.5" customHeight="1">
      <c r="B65" s="268" t="s">
        <v>102</v>
      </c>
      <c r="C65" s="321"/>
      <c r="D65" s="321"/>
      <c r="E65" s="66"/>
      <c r="F65" s="4" t="s">
        <v>64</v>
      </c>
      <c r="G65" s="131"/>
      <c r="H65" s="91"/>
      <c r="I65" s="85"/>
      <c r="J65" s="66"/>
      <c r="K65" s="99"/>
    </row>
    <row r="66" spans="2:11" ht="16.5">
      <c r="B66" s="268" t="s">
        <v>97</v>
      </c>
      <c r="C66" s="321"/>
      <c r="D66" s="321"/>
      <c r="E66" s="66"/>
      <c r="F66" s="4" t="s">
        <v>64</v>
      </c>
      <c r="G66" s="131"/>
      <c r="H66" s="91"/>
      <c r="I66" s="85"/>
      <c r="J66" s="66"/>
      <c r="K66" s="99"/>
    </row>
    <row r="67" spans="2:11" ht="14.5" customHeight="1">
      <c r="B67" s="328" t="s">
        <v>112</v>
      </c>
      <c r="C67" s="329"/>
      <c r="D67" s="330"/>
      <c r="E67" s="66"/>
      <c r="F67" s="4" t="s">
        <v>64</v>
      </c>
      <c r="G67" s="131"/>
      <c r="H67" s="91"/>
      <c r="I67" s="85"/>
      <c r="J67" s="66"/>
      <c r="K67" s="99"/>
    </row>
    <row r="68" spans="2:11" ht="16.149999999999999" customHeight="1">
      <c r="B68" s="328" t="s">
        <v>113</v>
      </c>
      <c r="C68" s="329"/>
      <c r="D68" s="330"/>
      <c r="E68" s="66"/>
      <c r="F68" s="4" t="s">
        <v>64</v>
      </c>
      <c r="G68" s="131"/>
      <c r="H68" s="91"/>
      <c r="I68" s="85"/>
      <c r="J68" s="66"/>
      <c r="K68" s="99"/>
    </row>
    <row r="69" spans="2:11" ht="24" customHeight="1">
      <c r="B69" s="265" t="s">
        <v>99</v>
      </c>
      <c r="C69" s="320"/>
      <c r="D69" s="320"/>
      <c r="E69" s="34"/>
      <c r="F69" s="4" t="s">
        <v>65</v>
      </c>
      <c r="G69" s="136"/>
      <c r="H69" s="92"/>
      <c r="I69" s="83"/>
      <c r="J69" s="70"/>
      <c r="K69" s="100"/>
    </row>
    <row r="70" spans="2:11" ht="15" customHeight="1">
      <c r="B70" s="265" t="s">
        <v>9</v>
      </c>
      <c r="C70" s="320"/>
      <c r="D70" s="320"/>
      <c r="E70" s="34"/>
      <c r="F70" s="4" t="s">
        <v>65</v>
      </c>
      <c r="G70" s="136"/>
      <c r="H70" s="92"/>
      <c r="I70" s="83"/>
      <c r="J70" s="70"/>
      <c r="K70" s="100"/>
    </row>
    <row r="71" spans="2:11" ht="16.5">
      <c r="B71" s="265" t="s">
        <v>11</v>
      </c>
      <c r="C71" s="320"/>
      <c r="D71" s="320"/>
      <c r="E71" s="34"/>
      <c r="F71" s="4" t="s">
        <v>64</v>
      </c>
      <c r="G71" s="1"/>
      <c r="H71" s="87"/>
      <c r="I71" s="83"/>
      <c r="J71" s="70"/>
      <c r="K71" s="100"/>
    </row>
    <row r="72" spans="2:11" ht="16.5">
      <c r="B72" s="265" t="s">
        <v>100</v>
      </c>
      <c r="C72" s="320"/>
      <c r="D72" s="320"/>
      <c r="E72" s="34"/>
      <c r="F72" s="4" t="s">
        <v>64</v>
      </c>
      <c r="G72" s="125"/>
      <c r="H72" s="87"/>
      <c r="I72" s="83"/>
      <c r="J72" s="70"/>
      <c r="K72" s="100"/>
    </row>
    <row r="73" spans="2:11">
      <c r="B73" s="198" t="s">
        <v>136</v>
      </c>
      <c r="C73" s="199"/>
      <c r="D73" s="200"/>
      <c r="E73" s="176"/>
      <c r="F73" s="196" t="s">
        <v>65</v>
      </c>
      <c r="G73" s="201"/>
      <c r="H73" s="202"/>
      <c r="I73" s="178"/>
      <c r="J73" s="179"/>
      <c r="K73" s="180"/>
    </row>
    <row r="74" spans="2:11" ht="15" customHeight="1" thickBot="1">
      <c r="B74" s="345" t="s">
        <v>66</v>
      </c>
      <c r="C74" s="346"/>
      <c r="D74" s="347"/>
      <c r="E74" s="35"/>
      <c r="F74" s="31" t="s">
        <v>65</v>
      </c>
      <c r="G74" s="137"/>
      <c r="H74" s="97"/>
      <c r="I74" s="86"/>
      <c r="J74" s="71"/>
      <c r="K74" s="101"/>
    </row>
  </sheetData>
  <mergeCells count="51">
    <mergeCell ref="E20:K20"/>
    <mergeCell ref="C2:K2"/>
    <mergeCell ref="B4:D4"/>
    <mergeCell ref="B5:K5"/>
    <mergeCell ref="B6:K6"/>
    <mergeCell ref="B7:K7"/>
    <mergeCell ref="B8:D8"/>
    <mergeCell ref="B9:K9"/>
    <mergeCell ref="B10:K10"/>
    <mergeCell ref="B19:K19"/>
    <mergeCell ref="B11:D14"/>
    <mergeCell ref="B15:D18"/>
    <mergeCell ref="B46:J46"/>
    <mergeCell ref="B21:B36"/>
    <mergeCell ref="C21:C24"/>
    <mergeCell ref="E21:E28"/>
    <mergeCell ref="C25:C28"/>
    <mergeCell ref="C29:C32"/>
    <mergeCell ref="E29:E36"/>
    <mergeCell ref="C33:C36"/>
    <mergeCell ref="B37:K37"/>
    <mergeCell ref="B38:D40"/>
    <mergeCell ref="B41:D43"/>
    <mergeCell ref="B44:K44"/>
    <mergeCell ref="B45:D45"/>
    <mergeCell ref="B64:D64"/>
    <mergeCell ref="B53:K53"/>
    <mergeCell ref="B54:D54"/>
    <mergeCell ref="B55:D55"/>
    <mergeCell ref="B56:D56"/>
    <mergeCell ref="B57:D57"/>
    <mergeCell ref="B58:D58"/>
    <mergeCell ref="B59:D59"/>
    <mergeCell ref="B60:D60"/>
    <mergeCell ref="B61:D61"/>
    <mergeCell ref="B62:D62"/>
    <mergeCell ref="B63:D63"/>
    <mergeCell ref="B71:D71"/>
    <mergeCell ref="B72:D72"/>
    <mergeCell ref="B74:D74"/>
    <mergeCell ref="B65:D65"/>
    <mergeCell ref="B66:D66"/>
    <mergeCell ref="B67:D67"/>
    <mergeCell ref="B68:D68"/>
    <mergeCell ref="B69:D69"/>
    <mergeCell ref="B70:D70"/>
    <mergeCell ref="B48:K48"/>
    <mergeCell ref="B49:K49"/>
    <mergeCell ref="C50:D50"/>
    <mergeCell ref="C51:D51"/>
    <mergeCell ref="B52:J52"/>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9"/>
  <sheetViews>
    <sheetView topLeftCell="A2" zoomScale="110" zoomScaleNormal="110" workbookViewId="0">
      <pane ySplit="3" topLeftCell="A5" activePane="bottomLeft" state="frozen"/>
      <selection activeCell="L12" sqref="L12"/>
      <selection pane="bottomLeft" activeCell="L12" sqref="L12"/>
    </sheetView>
  </sheetViews>
  <sheetFormatPr baseColWidth="10" defaultRowHeight="14.5"/>
  <cols>
    <col min="1" max="1" width="2.453125" customWidth="1"/>
    <col min="2" max="2" width="24.54296875" customWidth="1"/>
    <col min="3" max="4" width="15.26953125" customWidth="1"/>
    <col min="7" max="7" width="15.7265625" customWidth="1"/>
    <col min="8" max="9" width="11.54296875" customWidth="1"/>
    <col min="10" max="10" width="11.453125" style="5"/>
    <col min="11" max="11" width="13.1796875" customWidth="1"/>
    <col min="12" max="12" width="3" customWidth="1"/>
  </cols>
  <sheetData>
    <row r="1" spans="2:12" ht="15" thickBot="1"/>
    <row r="2" spans="2:12" ht="49.9" customHeight="1" thickBot="1">
      <c r="B2" s="160"/>
      <c r="C2" s="275" t="s">
        <v>145</v>
      </c>
      <c r="D2" s="275"/>
      <c r="E2" s="275"/>
      <c r="F2" s="275"/>
      <c r="G2" s="275"/>
      <c r="H2" s="275"/>
      <c r="I2" s="275"/>
      <c r="J2" s="275"/>
      <c r="K2" s="275"/>
    </row>
    <row r="3" spans="2:12" ht="15" customHeight="1" thickBot="1">
      <c r="B3" s="161"/>
      <c r="C3" s="161"/>
      <c r="D3" s="161"/>
      <c r="E3" s="162"/>
      <c r="F3" s="162"/>
      <c r="G3" s="162"/>
      <c r="H3" s="5"/>
      <c r="I3" s="5"/>
      <c r="K3" s="5"/>
    </row>
    <row r="4" spans="2:12" s="3" customFormat="1" ht="29.5" thickBot="1">
      <c r="B4" s="276" t="s">
        <v>0</v>
      </c>
      <c r="C4" s="277"/>
      <c r="D4" s="278"/>
      <c r="E4" s="12" t="s">
        <v>1</v>
      </c>
      <c r="F4" s="14" t="s">
        <v>2</v>
      </c>
      <c r="G4" s="58" t="s">
        <v>86</v>
      </c>
      <c r="H4" s="13" t="s">
        <v>87</v>
      </c>
      <c r="I4" s="58" t="s">
        <v>88</v>
      </c>
      <c r="J4" s="14" t="s">
        <v>94</v>
      </c>
      <c r="K4" s="14" t="s">
        <v>93</v>
      </c>
    </row>
    <row r="5" spans="2:12" ht="29.5" customHeight="1" thickBot="1">
      <c r="B5" s="279" t="s">
        <v>56</v>
      </c>
      <c r="C5" s="280"/>
      <c r="D5" s="280"/>
      <c r="E5" s="280"/>
      <c r="F5" s="280"/>
      <c r="G5" s="280"/>
      <c r="H5" s="280"/>
      <c r="I5" s="280"/>
      <c r="J5" s="280"/>
      <c r="K5" s="280"/>
    </row>
    <row r="6" spans="2:12" ht="29.5" customHeight="1" thickBot="1">
      <c r="B6" s="287" t="s">
        <v>91</v>
      </c>
      <c r="C6" s="288"/>
      <c r="D6" s="288"/>
      <c r="E6" s="288"/>
      <c r="F6" s="288"/>
      <c r="G6" s="288"/>
      <c r="H6" s="288"/>
      <c r="I6" s="288"/>
      <c r="J6" s="288"/>
      <c r="K6" s="288"/>
    </row>
    <row r="7" spans="2:12" ht="15" thickBot="1">
      <c r="B7" s="289" t="s">
        <v>92</v>
      </c>
      <c r="C7" s="290"/>
      <c r="D7" s="290"/>
      <c r="E7" s="155">
        <v>2</v>
      </c>
      <c r="F7" s="155" t="s">
        <v>5</v>
      </c>
      <c r="G7" s="155">
        <v>1.5</v>
      </c>
      <c r="H7" s="155">
        <v>50</v>
      </c>
      <c r="I7" s="155">
        <f>G7*H7</f>
        <v>75</v>
      </c>
      <c r="J7" s="64">
        <v>4</v>
      </c>
      <c r="K7" s="155">
        <f>I7*J7</f>
        <v>300</v>
      </c>
      <c r="L7" s="68"/>
    </row>
    <row r="8" spans="2:12" ht="39" customHeight="1">
      <c r="B8" s="291" t="s">
        <v>95</v>
      </c>
      <c r="C8" s="292"/>
      <c r="D8" s="292"/>
      <c r="E8" s="292"/>
      <c r="F8" s="292"/>
      <c r="G8" s="292"/>
      <c r="H8" s="292"/>
      <c r="I8" s="292"/>
      <c r="J8" s="292"/>
      <c r="K8" s="292"/>
    </row>
    <row r="9" spans="2:12">
      <c r="B9" s="243" t="s">
        <v>15</v>
      </c>
      <c r="C9" s="248"/>
      <c r="D9" s="248"/>
      <c r="E9" s="248"/>
      <c r="F9" s="248"/>
      <c r="G9" s="248"/>
      <c r="H9" s="248"/>
      <c r="I9" s="248"/>
      <c r="J9" s="248"/>
      <c r="K9" s="248"/>
    </row>
    <row r="10" spans="2:12">
      <c r="B10" s="163"/>
      <c r="C10" s="164" t="s">
        <v>25</v>
      </c>
      <c r="D10" s="164" t="s">
        <v>26</v>
      </c>
      <c r="E10" s="348"/>
      <c r="F10" s="349"/>
      <c r="G10" s="349"/>
      <c r="H10" s="349"/>
      <c r="I10" s="349"/>
      <c r="J10" s="349"/>
      <c r="K10" s="349"/>
    </row>
    <row r="11" spans="2:12" ht="15" customHeight="1">
      <c r="B11" s="251" t="s">
        <v>89</v>
      </c>
      <c r="C11" s="254" t="s">
        <v>20</v>
      </c>
      <c r="D11" s="159" t="s">
        <v>27</v>
      </c>
      <c r="E11" s="254">
        <v>1</v>
      </c>
      <c r="F11" s="156" t="s">
        <v>5</v>
      </c>
      <c r="G11" s="88"/>
      <c r="H11" s="88"/>
      <c r="I11" s="88"/>
      <c r="J11" s="64">
        <v>2</v>
      </c>
      <c r="K11" s="88"/>
    </row>
    <row r="12" spans="2:12">
      <c r="B12" s="252"/>
      <c r="C12" s="255"/>
      <c r="D12" s="159" t="s">
        <v>24</v>
      </c>
      <c r="E12" s="255"/>
      <c r="F12" s="156" t="s">
        <v>5</v>
      </c>
      <c r="G12" s="88"/>
      <c r="H12" s="88"/>
      <c r="I12" s="88"/>
      <c r="J12" s="64">
        <v>2</v>
      </c>
      <c r="K12" s="88"/>
    </row>
    <row r="13" spans="2:12">
      <c r="B13" s="252"/>
      <c r="C13" s="255"/>
      <c r="D13" s="159" t="s">
        <v>22</v>
      </c>
      <c r="E13" s="255"/>
      <c r="F13" s="156" t="s">
        <v>5</v>
      </c>
      <c r="G13" s="88"/>
      <c r="H13" s="88"/>
      <c r="I13" s="88"/>
      <c r="J13" s="64">
        <v>2</v>
      </c>
      <c r="K13" s="88"/>
    </row>
    <row r="14" spans="2:12">
      <c r="B14" s="252"/>
      <c r="C14" s="256"/>
      <c r="D14" s="159" t="s">
        <v>23</v>
      </c>
      <c r="E14" s="255"/>
      <c r="F14" s="156" t="s">
        <v>5</v>
      </c>
      <c r="G14" s="88"/>
      <c r="H14" s="88"/>
      <c r="I14" s="88"/>
      <c r="J14" s="64">
        <v>2</v>
      </c>
      <c r="K14" s="88"/>
    </row>
    <row r="15" spans="2:12">
      <c r="B15" s="252"/>
      <c r="C15" s="254" t="s">
        <v>21</v>
      </c>
      <c r="D15" s="159" t="s">
        <v>27</v>
      </c>
      <c r="E15" s="255"/>
      <c r="F15" s="156" t="s">
        <v>5</v>
      </c>
      <c r="G15" s="88"/>
      <c r="H15" s="88"/>
      <c r="I15" s="88"/>
      <c r="J15" s="64">
        <v>2</v>
      </c>
      <c r="K15" s="88"/>
    </row>
    <row r="16" spans="2:12">
      <c r="B16" s="252"/>
      <c r="C16" s="255"/>
      <c r="D16" s="159" t="s">
        <v>24</v>
      </c>
      <c r="E16" s="255"/>
      <c r="F16" s="156" t="s">
        <v>5</v>
      </c>
      <c r="G16" s="88"/>
      <c r="H16" s="88"/>
      <c r="I16" s="88"/>
      <c r="J16" s="64">
        <v>2</v>
      </c>
      <c r="K16" s="88"/>
    </row>
    <row r="17" spans="2:11">
      <c r="B17" s="252"/>
      <c r="C17" s="255"/>
      <c r="D17" s="159" t="s">
        <v>22</v>
      </c>
      <c r="E17" s="255"/>
      <c r="F17" s="156" t="s">
        <v>5</v>
      </c>
      <c r="G17" s="88"/>
      <c r="H17" s="88"/>
      <c r="I17" s="88"/>
      <c r="J17" s="64">
        <v>2</v>
      </c>
      <c r="K17" s="88"/>
    </row>
    <row r="18" spans="2:11">
      <c r="B18" s="252"/>
      <c r="C18" s="256"/>
      <c r="D18" s="159" t="s">
        <v>23</v>
      </c>
      <c r="E18" s="256"/>
      <c r="F18" s="156" t="s">
        <v>5</v>
      </c>
      <c r="G18" s="88"/>
      <c r="H18" s="88"/>
      <c r="I18" s="88"/>
      <c r="J18" s="64">
        <v>2</v>
      </c>
      <c r="K18" s="88"/>
    </row>
    <row r="19" spans="2:11">
      <c r="B19" s="252"/>
      <c r="C19" s="254" t="s">
        <v>20</v>
      </c>
      <c r="D19" s="159" t="s">
        <v>27</v>
      </c>
      <c r="E19" s="254">
        <v>2</v>
      </c>
      <c r="F19" s="156" t="s">
        <v>5</v>
      </c>
      <c r="G19" s="165"/>
      <c r="H19" s="159">
        <v>52</v>
      </c>
      <c r="I19" s="166">
        <f>G19*H19</f>
        <v>0</v>
      </c>
      <c r="J19" s="64">
        <v>1</v>
      </c>
      <c r="K19" s="167">
        <f>I19*J19</f>
        <v>0</v>
      </c>
    </row>
    <row r="20" spans="2:11">
      <c r="B20" s="252"/>
      <c r="C20" s="255"/>
      <c r="D20" s="159" t="s">
        <v>24</v>
      </c>
      <c r="E20" s="255"/>
      <c r="F20" s="156" t="s">
        <v>5</v>
      </c>
      <c r="G20" s="165"/>
      <c r="H20" s="159">
        <v>177</v>
      </c>
      <c r="I20" s="166">
        <f t="shared" ref="I20:I21" si="0">G20*H20</f>
        <v>0</v>
      </c>
      <c r="J20" s="64">
        <v>1</v>
      </c>
      <c r="K20" s="167">
        <f t="shared" ref="K20:K21" si="1">I20*J20</f>
        <v>0</v>
      </c>
    </row>
    <row r="21" spans="2:11">
      <c r="B21" s="252"/>
      <c r="C21" s="255"/>
      <c r="D21" s="159" t="s">
        <v>22</v>
      </c>
      <c r="E21" s="255"/>
      <c r="F21" s="156" t="s">
        <v>5</v>
      </c>
      <c r="G21" s="165"/>
      <c r="H21" s="159">
        <v>285</v>
      </c>
      <c r="I21" s="166">
        <f t="shared" si="0"/>
        <v>0</v>
      </c>
      <c r="J21" s="64">
        <v>1</v>
      </c>
      <c r="K21" s="167">
        <f t="shared" si="1"/>
        <v>0</v>
      </c>
    </row>
    <row r="22" spans="2:11">
      <c r="B22" s="252"/>
      <c r="C22" s="256"/>
      <c r="D22" s="159" t="s">
        <v>23</v>
      </c>
      <c r="E22" s="255"/>
      <c r="F22" s="156" t="s">
        <v>5</v>
      </c>
      <c r="G22" s="88"/>
      <c r="H22" s="88"/>
      <c r="I22" s="88"/>
      <c r="J22" s="64">
        <v>1</v>
      </c>
      <c r="K22" s="88"/>
    </row>
    <row r="23" spans="2:11">
      <c r="B23" s="252"/>
      <c r="C23" s="254" t="s">
        <v>21</v>
      </c>
      <c r="D23" s="159" t="s">
        <v>27</v>
      </c>
      <c r="E23" s="255"/>
      <c r="F23" s="156" t="s">
        <v>5</v>
      </c>
      <c r="G23" s="165"/>
      <c r="H23" s="159">
        <v>77</v>
      </c>
      <c r="I23" s="166">
        <f>G23*H23</f>
        <v>0</v>
      </c>
      <c r="J23" s="64">
        <v>1</v>
      </c>
      <c r="K23" s="167">
        <f>I23*J23</f>
        <v>0</v>
      </c>
    </row>
    <row r="24" spans="2:11">
      <c r="B24" s="252"/>
      <c r="C24" s="255"/>
      <c r="D24" s="159" t="s">
        <v>24</v>
      </c>
      <c r="E24" s="255"/>
      <c r="F24" s="156" t="s">
        <v>5</v>
      </c>
      <c r="G24" s="88"/>
      <c r="H24" s="88"/>
      <c r="I24" s="88"/>
      <c r="J24" s="64">
        <v>1</v>
      </c>
      <c r="K24" s="88"/>
    </row>
    <row r="25" spans="2:11">
      <c r="B25" s="252"/>
      <c r="C25" s="255"/>
      <c r="D25" s="159" t="s">
        <v>22</v>
      </c>
      <c r="E25" s="255"/>
      <c r="F25" s="156" t="s">
        <v>5</v>
      </c>
      <c r="G25" s="88"/>
      <c r="H25" s="88"/>
      <c r="I25" s="88"/>
      <c r="J25" s="64">
        <v>1</v>
      </c>
      <c r="K25" s="88"/>
    </row>
    <row r="26" spans="2:11">
      <c r="B26" s="252"/>
      <c r="C26" s="255"/>
      <c r="D26" s="42" t="s">
        <v>23</v>
      </c>
      <c r="E26" s="255"/>
      <c r="F26" s="156" t="s">
        <v>5</v>
      </c>
      <c r="G26" s="168"/>
      <c r="H26" s="168"/>
      <c r="I26" s="168"/>
      <c r="J26" s="169">
        <v>1</v>
      </c>
      <c r="K26" s="88"/>
    </row>
    <row r="27" spans="2:11">
      <c r="B27" s="350" t="s">
        <v>130</v>
      </c>
      <c r="C27" s="351"/>
      <c r="D27" s="351"/>
      <c r="E27" s="351"/>
      <c r="F27" s="351"/>
      <c r="G27" s="351"/>
      <c r="H27" s="351"/>
      <c r="I27" s="351"/>
      <c r="J27" s="352"/>
      <c r="K27" s="170">
        <f>SUM(K11:K26)</f>
        <v>0</v>
      </c>
    </row>
    <row r="28" spans="2:11" ht="29.5" customHeight="1" thickBot="1">
      <c r="B28" s="353" t="s">
        <v>98</v>
      </c>
      <c r="C28" s="354"/>
      <c r="D28" s="354"/>
      <c r="E28" s="354"/>
      <c r="F28" s="354"/>
      <c r="G28" s="354"/>
      <c r="H28" s="354"/>
      <c r="I28" s="354"/>
      <c r="J28" s="354"/>
      <c r="K28" s="355"/>
    </row>
    <row r="29" spans="2:11" ht="55.15" customHeight="1">
      <c r="B29" s="266" t="s">
        <v>58</v>
      </c>
      <c r="C29" s="311"/>
      <c r="D29" s="311"/>
      <c r="E29" s="65"/>
      <c r="F29" s="30" t="s">
        <v>101</v>
      </c>
      <c r="G29" s="124"/>
      <c r="H29" s="96"/>
      <c r="I29" s="82"/>
      <c r="J29" s="65"/>
      <c r="K29" s="102"/>
    </row>
    <row r="30" spans="2:11" ht="16.5">
      <c r="B30" s="265" t="s">
        <v>10</v>
      </c>
      <c r="C30" s="320"/>
      <c r="D30" s="320"/>
      <c r="E30" s="34"/>
      <c r="F30" s="4" t="s">
        <v>64</v>
      </c>
      <c r="G30" s="125"/>
      <c r="H30" s="87"/>
      <c r="I30" s="83"/>
      <c r="J30" s="66"/>
      <c r="K30" s="100"/>
    </row>
    <row r="31" spans="2:11" ht="16.5">
      <c r="B31" s="265" t="s">
        <v>63</v>
      </c>
      <c r="C31" s="320"/>
      <c r="D31" s="320"/>
      <c r="E31" s="34"/>
      <c r="F31" s="4" t="s">
        <v>64</v>
      </c>
      <c r="G31" s="125"/>
      <c r="H31" s="87"/>
      <c r="I31" s="83"/>
      <c r="J31" s="66"/>
      <c r="K31" s="100"/>
    </row>
    <row r="32" spans="2:11" s="28" customFormat="1" ht="16.149999999999999" customHeight="1">
      <c r="B32" s="322" t="s">
        <v>104</v>
      </c>
      <c r="C32" s="323"/>
      <c r="D32" s="324"/>
      <c r="E32" s="34"/>
      <c r="F32" s="7" t="s">
        <v>101</v>
      </c>
      <c r="G32" s="126"/>
      <c r="H32" s="87"/>
      <c r="I32" s="84"/>
      <c r="J32" s="66"/>
      <c r="K32" s="98"/>
    </row>
    <row r="33" spans="2:11" ht="16.5">
      <c r="B33" s="268" t="s">
        <v>59</v>
      </c>
      <c r="C33" s="321"/>
      <c r="D33" s="321"/>
      <c r="E33" s="66"/>
      <c r="F33" s="4" t="s">
        <v>101</v>
      </c>
      <c r="G33" s="127"/>
      <c r="H33" s="87"/>
      <c r="I33" s="85"/>
      <c r="J33" s="66"/>
      <c r="K33" s="99"/>
    </row>
    <row r="34" spans="2:11" ht="28.9" customHeight="1">
      <c r="B34" s="268" t="s">
        <v>60</v>
      </c>
      <c r="C34" s="321"/>
      <c r="D34" s="321"/>
      <c r="E34" s="66"/>
      <c r="F34" s="7" t="s">
        <v>5</v>
      </c>
      <c r="G34" s="129"/>
      <c r="H34" s="89"/>
      <c r="I34" s="85"/>
      <c r="J34" s="66"/>
      <c r="K34" s="99"/>
    </row>
    <row r="35" spans="2:11" ht="48" customHeight="1">
      <c r="B35" s="268" t="s">
        <v>96</v>
      </c>
      <c r="C35" s="321"/>
      <c r="D35" s="321"/>
      <c r="E35" s="66"/>
      <c r="F35" s="4" t="s">
        <v>64</v>
      </c>
      <c r="G35" s="127"/>
      <c r="H35" s="87"/>
      <c r="I35" s="85"/>
      <c r="J35" s="66"/>
      <c r="K35" s="99"/>
    </row>
    <row r="36" spans="2:11">
      <c r="B36" s="325" t="s">
        <v>80</v>
      </c>
      <c r="C36" s="326"/>
      <c r="D36" s="327"/>
      <c r="E36" s="34"/>
      <c r="F36" s="34"/>
      <c r="G36" s="34"/>
      <c r="H36" s="95" t="s">
        <v>110</v>
      </c>
      <c r="I36" s="85"/>
      <c r="J36" s="66"/>
      <c r="K36" s="100"/>
    </row>
    <row r="37" spans="2:11" ht="39.65" customHeight="1">
      <c r="B37" s="268" t="s">
        <v>61</v>
      </c>
      <c r="C37" s="321"/>
      <c r="D37" s="321"/>
      <c r="E37" s="66"/>
      <c r="F37" s="4" t="s">
        <v>64</v>
      </c>
      <c r="G37" s="127"/>
      <c r="H37" s="116"/>
      <c r="I37" s="85"/>
      <c r="J37" s="66"/>
      <c r="K37" s="99"/>
    </row>
    <row r="38" spans="2:11" ht="34.15" customHeight="1">
      <c r="B38" s="328" t="s">
        <v>123</v>
      </c>
      <c r="C38" s="329"/>
      <c r="D38" s="330"/>
      <c r="E38" s="66"/>
      <c r="F38" s="4" t="s">
        <v>64</v>
      </c>
      <c r="G38" s="127"/>
      <c r="H38" s="152"/>
      <c r="I38" s="85"/>
      <c r="J38" s="66"/>
      <c r="K38" s="99"/>
    </row>
    <row r="39" spans="2:11" ht="43.9" customHeight="1">
      <c r="B39" s="268" t="s">
        <v>124</v>
      </c>
      <c r="C39" s="321"/>
      <c r="D39" s="321"/>
      <c r="E39" s="66"/>
      <c r="F39" s="4" t="s">
        <v>64</v>
      </c>
      <c r="G39" s="127"/>
      <c r="H39" s="87"/>
      <c r="I39" s="85"/>
      <c r="J39" s="66"/>
      <c r="K39" s="99"/>
    </row>
    <row r="40" spans="2:11" ht="14.5" customHeight="1">
      <c r="B40" s="268" t="s">
        <v>102</v>
      </c>
      <c r="C40" s="321"/>
      <c r="D40" s="321"/>
      <c r="E40" s="66"/>
      <c r="F40" s="4" t="s">
        <v>64</v>
      </c>
      <c r="G40" s="131"/>
      <c r="H40" s="91"/>
      <c r="I40" s="85"/>
      <c r="J40" s="66"/>
      <c r="K40" s="99"/>
    </row>
    <row r="41" spans="2:11" ht="16.5">
      <c r="B41" s="268" t="s">
        <v>97</v>
      </c>
      <c r="C41" s="321"/>
      <c r="D41" s="321"/>
      <c r="E41" s="66"/>
      <c r="F41" s="4" t="s">
        <v>64</v>
      </c>
      <c r="G41" s="131"/>
      <c r="H41" s="91"/>
      <c r="I41" s="85"/>
      <c r="J41" s="66"/>
      <c r="K41" s="99"/>
    </row>
    <row r="42" spans="2:11" ht="14.5" customHeight="1">
      <c r="B42" s="328" t="s">
        <v>112</v>
      </c>
      <c r="C42" s="329"/>
      <c r="D42" s="330"/>
      <c r="E42" s="66"/>
      <c r="F42" s="4" t="s">
        <v>64</v>
      </c>
      <c r="G42" s="131"/>
      <c r="H42" s="91"/>
      <c r="I42" s="85"/>
      <c r="J42" s="66"/>
      <c r="K42" s="99"/>
    </row>
    <row r="43" spans="2:11" ht="16.149999999999999" customHeight="1">
      <c r="B43" s="328" t="s">
        <v>113</v>
      </c>
      <c r="C43" s="329"/>
      <c r="D43" s="330"/>
      <c r="E43" s="66"/>
      <c r="F43" s="4" t="s">
        <v>64</v>
      </c>
      <c r="G43" s="131"/>
      <c r="H43" s="91"/>
      <c r="I43" s="85"/>
      <c r="J43" s="66"/>
      <c r="K43" s="99"/>
    </row>
    <row r="44" spans="2:11" ht="24" customHeight="1">
      <c r="B44" s="265" t="s">
        <v>99</v>
      </c>
      <c r="C44" s="320"/>
      <c r="D44" s="320"/>
      <c r="E44" s="34"/>
      <c r="F44" s="4" t="s">
        <v>65</v>
      </c>
      <c r="G44" s="136"/>
      <c r="H44" s="92"/>
      <c r="I44" s="83"/>
      <c r="J44" s="70"/>
      <c r="K44" s="100"/>
    </row>
    <row r="45" spans="2:11" ht="15" customHeight="1">
      <c r="B45" s="265" t="s">
        <v>9</v>
      </c>
      <c r="C45" s="320"/>
      <c r="D45" s="320"/>
      <c r="E45" s="34"/>
      <c r="F45" s="4" t="s">
        <v>65</v>
      </c>
      <c r="G45" s="136"/>
      <c r="H45" s="92"/>
      <c r="I45" s="83"/>
      <c r="J45" s="70"/>
      <c r="K45" s="100"/>
    </row>
    <row r="46" spans="2:11" ht="16.5">
      <c r="B46" s="265" t="s">
        <v>11</v>
      </c>
      <c r="C46" s="320"/>
      <c r="D46" s="320"/>
      <c r="E46" s="34"/>
      <c r="F46" s="4" t="s">
        <v>64</v>
      </c>
      <c r="G46" s="1"/>
      <c r="H46" s="87"/>
      <c r="I46" s="83"/>
      <c r="J46" s="70"/>
      <c r="K46" s="100"/>
    </row>
    <row r="47" spans="2:11" ht="16.5">
      <c r="B47" s="265" t="s">
        <v>100</v>
      </c>
      <c r="C47" s="320"/>
      <c r="D47" s="320"/>
      <c r="E47" s="34"/>
      <c r="F47" s="4" t="s">
        <v>64</v>
      </c>
      <c r="G47" s="125"/>
      <c r="H47" s="87"/>
      <c r="I47" s="83"/>
      <c r="J47" s="70"/>
      <c r="K47" s="100"/>
    </row>
    <row r="48" spans="2:11">
      <c r="B48" s="198" t="s">
        <v>136</v>
      </c>
      <c r="C48" s="199"/>
      <c r="D48" s="200"/>
      <c r="E48" s="176"/>
      <c r="F48" s="197" t="s">
        <v>65</v>
      </c>
      <c r="G48" s="201"/>
      <c r="H48" s="202"/>
      <c r="I48" s="178"/>
      <c r="J48" s="179"/>
      <c r="K48" s="180"/>
    </row>
    <row r="49" spans="2:11" ht="15" customHeight="1" thickBot="1">
      <c r="B49" s="345" t="s">
        <v>66</v>
      </c>
      <c r="C49" s="346"/>
      <c r="D49" s="347"/>
      <c r="E49" s="35"/>
      <c r="F49" s="31" t="s">
        <v>65</v>
      </c>
      <c r="G49" s="137"/>
      <c r="H49" s="97"/>
      <c r="I49" s="86"/>
      <c r="J49" s="71"/>
      <c r="K49" s="101"/>
    </row>
  </sheetData>
  <mergeCells count="37">
    <mergeCell ref="B49:D49"/>
    <mergeCell ref="B43:D43"/>
    <mergeCell ref="B44:D44"/>
    <mergeCell ref="B45:D45"/>
    <mergeCell ref="B46:D46"/>
    <mergeCell ref="B47:D47"/>
    <mergeCell ref="B38:D38"/>
    <mergeCell ref="B39:D39"/>
    <mergeCell ref="B40:D40"/>
    <mergeCell ref="B41:D41"/>
    <mergeCell ref="B42:D42"/>
    <mergeCell ref="B33:D33"/>
    <mergeCell ref="B34:D34"/>
    <mergeCell ref="B35:D35"/>
    <mergeCell ref="B36:D36"/>
    <mergeCell ref="B37:D37"/>
    <mergeCell ref="B29:D29"/>
    <mergeCell ref="B30:D30"/>
    <mergeCell ref="B31:D31"/>
    <mergeCell ref="B32:D32"/>
    <mergeCell ref="B27:J27"/>
    <mergeCell ref="B28:K28"/>
    <mergeCell ref="B9:K9"/>
    <mergeCell ref="E10:K10"/>
    <mergeCell ref="B11:B26"/>
    <mergeCell ref="C11:C14"/>
    <mergeCell ref="E11:E18"/>
    <mergeCell ref="C15:C18"/>
    <mergeCell ref="C19:C22"/>
    <mergeCell ref="E19:E26"/>
    <mergeCell ref="C23:C26"/>
    <mergeCell ref="B8:K8"/>
    <mergeCell ref="C2:K2"/>
    <mergeCell ref="B4:D4"/>
    <mergeCell ref="B5:K5"/>
    <mergeCell ref="B6:K6"/>
    <mergeCell ref="B7:D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83"/>
  <sheetViews>
    <sheetView showGridLines="0" zoomScale="110" zoomScaleNormal="110" workbookViewId="0">
      <selection activeCell="K41" sqref="K41"/>
    </sheetView>
  </sheetViews>
  <sheetFormatPr baseColWidth="10" defaultRowHeight="14.5"/>
  <cols>
    <col min="1" max="1" width="3" customWidth="1"/>
    <col min="2" max="2" width="14.453125" customWidth="1"/>
    <col min="10" max="10" width="3" customWidth="1"/>
  </cols>
  <sheetData>
    <row r="1" spans="2:9" ht="15" thickBot="1"/>
    <row r="2" spans="2:9" ht="46.9" customHeight="1" thickBot="1">
      <c r="B2" s="26"/>
      <c r="C2" s="275" t="s">
        <v>117</v>
      </c>
      <c r="D2" s="275"/>
      <c r="E2" s="275"/>
      <c r="F2" s="275"/>
      <c r="G2" s="275"/>
      <c r="H2" s="275"/>
      <c r="I2" s="299"/>
    </row>
    <row r="3" spans="2:9" ht="15" thickBot="1"/>
    <row r="4" spans="2:9" ht="15" thickBot="1">
      <c r="B4" s="394" t="s">
        <v>69</v>
      </c>
      <c r="C4" s="395"/>
      <c r="D4" s="395"/>
      <c r="E4" s="395"/>
      <c r="F4" s="395"/>
      <c r="G4" s="395"/>
      <c r="H4" s="396"/>
      <c r="I4" s="397"/>
    </row>
    <row r="5" spans="2:9" ht="15" thickBot="1">
      <c r="B5" s="38"/>
      <c r="C5" s="393" t="s">
        <v>29</v>
      </c>
      <c r="D5" s="393"/>
      <c r="E5" s="393" t="s">
        <v>26</v>
      </c>
      <c r="F5" s="393"/>
      <c r="G5" s="39" t="s">
        <v>2</v>
      </c>
      <c r="H5" s="40" t="s">
        <v>3</v>
      </c>
      <c r="I5" s="41" t="s">
        <v>30</v>
      </c>
    </row>
    <row r="6" spans="2:9">
      <c r="B6" s="390" t="s">
        <v>31</v>
      </c>
      <c r="C6" s="370" t="s">
        <v>32</v>
      </c>
      <c r="D6" s="370"/>
      <c r="E6" s="371" t="s">
        <v>33</v>
      </c>
      <c r="F6" s="371"/>
      <c r="G6" s="16" t="s">
        <v>4</v>
      </c>
      <c r="H6" s="17"/>
      <c r="I6" s="18"/>
    </row>
    <row r="7" spans="2:9">
      <c r="B7" s="391"/>
      <c r="C7" s="373"/>
      <c r="D7" s="373"/>
      <c r="E7" s="388" t="s">
        <v>34</v>
      </c>
      <c r="F7" s="388"/>
      <c r="G7" s="19" t="s">
        <v>4</v>
      </c>
      <c r="H7" s="15"/>
      <c r="I7" s="20"/>
    </row>
    <row r="8" spans="2:9">
      <c r="B8" s="391"/>
      <c r="C8" s="373" t="s">
        <v>35</v>
      </c>
      <c r="D8" s="373"/>
      <c r="E8" s="388" t="s">
        <v>33</v>
      </c>
      <c r="F8" s="388"/>
      <c r="G8" s="19" t="s">
        <v>4</v>
      </c>
      <c r="H8" s="15"/>
      <c r="I8" s="20"/>
    </row>
    <row r="9" spans="2:9">
      <c r="B9" s="391"/>
      <c r="C9" s="373"/>
      <c r="D9" s="373"/>
      <c r="E9" s="388" t="s">
        <v>36</v>
      </c>
      <c r="F9" s="388"/>
      <c r="G9" s="19" t="s">
        <v>4</v>
      </c>
      <c r="H9" s="15"/>
      <c r="I9" s="20"/>
    </row>
    <row r="10" spans="2:9">
      <c r="B10" s="391"/>
      <c r="C10" s="373"/>
      <c r="D10" s="373"/>
      <c r="E10" s="388" t="s">
        <v>37</v>
      </c>
      <c r="F10" s="388"/>
      <c r="G10" s="19" t="s">
        <v>4</v>
      </c>
      <c r="H10" s="15"/>
      <c r="I10" s="20"/>
    </row>
    <row r="11" spans="2:9">
      <c r="B11" s="391"/>
      <c r="C11" s="373" t="s">
        <v>38</v>
      </c>
      <c r="D11" s="373"/>
      <c r="E11" s="388" t="s">
        <v>33</v>
      </c>
      <c r="F11" s="388"/>
      <c r="G11" s="19" t="s">
        <v>4</v>
      </c>
      <c r="H11" s="15"/>
      <c r="I11" s="20"/>
    </row>
    <row r="12" spans="2:9">
      <c r="B12" s="391"/>
      <c r="C12" s="373"/>
      <c r="D12" s="373"/>
      <c r="E12" s="388" t="s">
        <v>34</v>
      </c>
      <c r="F12" s="388"/>
      <c r="G12" s="19" t="s">
        <v>4</v>
      </c>
      <c r="H12" s="15"/>
      <c r="I12" s="20"/>
    </row>
    <row r="13" spans="2:9">
      <c r="B13" s="391"/>
      <c r="C13" s="373"/>
      <c r="D13" s="373"/>
      <c r="E13" s="388" t="s">
        <v>39</v>
      </c>
      <c r="F13" s="388"/>
      <c r="G13" s="19" t="s">
        <v>4</v>
      </c>
      <c r="H13" s="15"/>
      <c r="I13" s="20"/>
    </row>
    <row r="14" spans="2:9">
      <c r="B14" s="391"/>
      <c r="C14" s="373"/>
      <c r="D14" s="373"/>
      <c r="E14" s="388" t="s">
        <v>28</v>
      </c>
      <c r="F14" s="388"/>
      <c r="G14" s="19" t="s">
        <v>4</v>
      </c>
      <c r="H14" s="15"/>
      <c r="I14" s="20"/>
    </row>
    <row r="15" spans="2:9">
      <c r="B15" s="391"/>
      <c r="C15" s="373" t="s">
        <v>40</v>
      </c>
      <c r="D15" s="373"/>
      <c r="E15" s="388" t="s">
        <v>34</v>
      </c>
      <c r="F15" s="388"/>
      <c r="G15" s="19" t="s">
        <v>4</v>
      </c>
      <c r="H15" s="15"/>
      <c r="I15" s="20"/>
    </row>
    <row r="16" spans="2:9">
      <c r="B16" s="391"/>
      <c r="C16" s="373"/>
      <c r="D16" s="373"/>
      <c r="E16" s="388" t="s">
        <v>39</v>
      </c>
      <c r="F16" s="388"/>
      <c r="G16" s="19" t="s">
        <v>4</v>
      </c>
      <c r="H16" s="15"/>
      <c r="I16" s="20"/>
    </row>
    <row r="17" spans="2:9" ht="15" thickBot="1">
      <c r="B17" s="391"/>
      <c r="C17" s="373"/>
      <c r="D17" s="373"/>
      <c r="E17" s="388" t="s">
        <v>28</v>
      </c>
      <c r="F17" s="388"/>
      <c r="G17" s="19" t="s">
        <v>4</v>
      </c>
      <c r="H17" s="15"/>
      <c r="I17" s="20"/>
    </row>
    <row r="18" spans="2:9">
      <c r="B18" s="390" t="s">
        <v>41</v>
      </c>
      <c r="C18" s="370" t="s">
        <v>32</v>
      </c>
      <c r="D18" s="370"/>
      <c r="E18" s="371" t="s">
        <v>33</v>
      </c>
      <c r="F18" s="371"/>
      <c r="G18" s="16" t="s">
        <v>4</v>
      </c>
      <c r="H18" s="17"/>
      <c r="I18" s="18"/>
    </row>
    <row r="19" spans="2:9">
      <c r="B19" s="391"/>
      <c r="C19" s="373"/>
      <c r="D19" s="373"/>
      <c r="E19" s="388" t="s">
        <v>34</v>
      </c>
      <c r="F19" s="388"/>
      <c r="G19" s="19" t="s">
        <v>4</v>
      </c>
      <c r="H19" s="15"/>
      <c r="I19" s="20"/>
    </row>
    <row r="20" spans="2:9">
      <c r="B20" s="391"/>
      <c r="C20" s="373" t="s">
        <v>35</v>
      </c>
      <c r="D20" s="373"/>
      <c r="E20" s="388" t="s">
        <v>33</v>
      </c>
      <c r="F20" s="388"/>
      <c r="G20" s="19" t="s">
        <v>4</v>
      </c>
      <c r="H20" s="15"/>
      <c r="I20" s="20"/>
    </row>
    <row r="21" spans="2:9">
      <c r="B21" s="391"/>
      <c r="C21" s="373"/>
      <c r="D21" s="373"/>
      <c r="E21" s="388" t="s">
        <v>36</v>
      </c>
      <c r="F21" s="388"/>
      <c r="G21" s="19" t="s">
        <v>4</v>
      </c>
      <c r="H21" s="15"/>
      <c r="I21" s="20"/>
    </row>
    <row r="22" spans="2:9">
      <c r="B22" s="391"/>
      <c r="C22" s="373"/>
      <c r="D22" s="373"/>
      <c r="E22" s="388" t="s">
        <v>37</v>
      </c>
      <c r="F22" s="388"/>
      <c r="G22" s="19" t="s">
        <v>4</v>
      </c>
      <c r="H22" s="15"/>
      <c r="I22" s="20"/>
    </row>
    <row r="23" spans="2:9">
      <c r="B23" s="391"/>
      <c r="C23" s="373" t="s">
        <v>38</v>
      </c>
      <c r="D23" s="373"/>
      <c r="E23" s="388" t="s">
        <v>33</v>
      </c>
      <c r="F23" s="388"/>
      <c r="G23" s="19" t="s">
        <v>4</v>
      </c>
      <c r="H23" s="15"/>
      <c r="I23" s="20"/>
    </row>
    <row r="24" spans="2:9">
      <c r="B24" s="391"/>
      <c r="C24" s="373"/>
      <c r="D24" s="373"/>
      <c r="E24" s="388" t="s">
        <v>34</v>
      </c>
      <c r="F24" s="388"/>
      <c r="G24" s="19" t="s">
        <v>4</v>
      </c>
      <c r="H24" s="15"/>
      <c r="I24" s="20"/>
    </row>
    <row r="25" spans="2:9">
      <c r="B25" s="391"/>
      <c r="C25" s="373"/>
      <c r="D25" s="373"/>
      <c r="E25" s="388" t="s">
        <v>39</v>
      </c>
      <c r="F25" s="388"/>
      <c r="G25" s="19" t="s">
        <v>4</v>
      </c>
      <c r="H25" s="15"/>
      <c r="I25" s="20"/>
    </row>
    <row r="26" spans="2:9">
      <c r="B26" s="391"/>
      <c r="C26" s="373"/>
      <c r="D26" s="373"/>
      <c r="E26" s="388" t="s">
        <v>28</v>
      </c>
      <c r="F26" s="388"/>
      <c r="G26" s="19" t="s">
        <v>4</v>
      </c>
      <c r="H26" s="15"/>
      <c r="I26" s="20"/>
    </row>
    <row r="27" spans="2:9">
      <c r="B27" s="391"/>
      <c r="C27" s="373" t="s">
        <v>40</v>
      </c>
      <c r="D27" s="373"/>
      <c r="E27" s="388" t="s">
        <v>34</v>
      </c>
      <c r="F27" s="388"/>
      <c r="G27" s="19" t="s">
        <v>4</v>
      </c>
      <c r="H27" s="15"/>
      <c r="I27" s="20"/>
    </row>
    <row r="28" spans="2:9">
      <c r="B28" s="391"/>
      <c r="C28" s="373"/>
      <c r="D28" s="373"/>
      <c r="E28" s="388" t="s">
        <v>39</v>
      </c>
      <c r="F28" s="388"/>
      <c r="G28" s="19" t="s">
        <v>4</v>
      </c>
      <c r="H28" s="15"/>
      <c r="I28" s="20"/>
    </row>
    <row r="29" spans="2:9" ht="15" thickBot="1">
      <c r="B29" s="391"/>
      <c r="C29" s="373"/>
      <c r="D29" s="373"/>
      <c r="E29" s="388" t="s">
        <v>28</v>
      </c>
      <c r="F29" s="388"/>
      <c r="G29" s="19" t="s">
        <v>4</v>
      </c>
      <c r="H29" s="15"/>
      <c r="I29" s="20"/>
    </row>
    <row r="30" spans="2:9">
      <c r="B30" s="390" t="s">
        <v>42</v>
      </c>
      <c r="C30" s="370" t="s">
        <v>32</v>
      </c>
      <c r="D30" s="370"/>
      <c r="E30" s="371" t="s">
        <v>33</v>
      </c>
      <c r="F30" s="371"/>
      <c r="G30" s="16" t="s">
        <v>4</v>
      </c>
      <c r="H30" s="17"/>
      <c r="I30" s="18"/>
    </row>
    <row r="31" spans="2:9">
      <c r="B31" s="391"/>
      <c r="C31" s="373"/>
      <c r="D31" s="373"/>
      <c r="E31" s="388" t="s">
        <v>34</v>
      </c>
      <c r="F31" s="388"/>
      <c r="G31" s="19" t="s">
        <v>4</v>
      </c>
      <c r="H31" s="15"/>
      <c r="I31" s="20"/>
    </row>
    <row r="32" spans="2:9">
      <c r="B32" s="391"/>
      <c r="C32" s="373" t="s">
        <v>35</v>
      </c>
      <c r="D32" s="373"/>
      <c r="E32" s="388" t="s">
        <v>33</v>
      </c>
      <c r="F32" s="388"/>
      <c r="G32" s="19" t="s">
        <v>4</v>
      </c>
      <c r="H32" s="15"/>
      <c r="I32" s="20"/>
    </row>
    <row r="33" spans="2:9">
      <c r="B33" s="391"/>
      <c r="C33" s="373"/>
      <c r="D33" s="373"/>
      <c r="E33" s="388" t="s">
        <v>36</v>
      </c>
      <c r="F33" s="388"/>
      <c r="G33" s="19" t="s">
        <v>4</v>
      </c>
      <c r="H33" s="15"/>
      <c r="I33" s="20"/>
    </row>
    <row r="34" spans="2:9">
      <c r="B34" s="391"/>
      <c r="C34" s="373"/>
      <c r="D34" s="373"/>
      <c r="E34" s="388" t="s">
        <v>37</v>
      </c>
      <c r="F34" s="388"/>
      <c r="G34" s="19" t="s">
        <v>4</v>
      </c>
      <c r="H34" s="15"/>
      <c r="I34" s="20"/>
    </row>
    <row r="35" spans="2:9">
      <c r="B35" s="391"/>
      <c r="C35" s="373" t="s">
        <v>38</v>
      </c>
      <c r="D35" s="373"/>
      <c r="E35" s="388" t="s">
        <v>33</v>
      </c>
      <c r="F35" s="388"/>
      <c r="G35" s="19" t="s">
        <v>4</v>
      </c>
      <c r="H35" s="15"/>
      <c r="I35" s="20"/>
    </row>
    <row r="36" spans="2:9">
      <c r="B36" s="391"/>
      <c r="C36" s="373"/>
      <c r="D36" s="373"/>
      <c r="E36" s="388" t="s">
        <v>34</v>
      </c>
      <c r="F36" s="388"/>
      <c r="G36" s="19" t="s">
        <v>4</v>
      </c>
      <c r="H36" s="15"/>
      <c r="I36" s="20"/>
    </row>
    <row r="37" spans="2:9">
      <c r="B37" s="391"/>
      <c r="C37" s="373"/>
      <c r="D37" s="373"/>
      <c r="E37" s="388" t="s">
        <v>39</v>
      </c>
      <c r="F37" s="388"/>
      <c r="G37" s="19" t="s">
        <v>4</v>
      </c>
      <c r="H37" s="15"/>
      <c r="I37" s="20"/>
    </row>
    <row r="38" spans="2:9">
      <c r="B38" s="391"/>
      <c r="C38" s="373"/>
      <c r="D38" s="373"/>
      <c r="E38" s="388" t="s">
        <v>28</v>
      </c>
      <c r="F38" s="388"/>
      <c r="G38" s="19" t="s">
        <v>4</v>
      </c>
      <c r="H38" s="15"/>
      <c r="I38" s="20"/>
    </row>
    <row r="39" spans="2:9">
      <c r="B39" s="391"/>
      <c r="C39" s="373" t="s">
        <v>40</v>
      </c>
      <c r="D39" s="373"/>
      <c r="E39" s="388" t="s">
        <v>34</v>
      </c>
      <c r="F39" s="388"/>
      <c r="G39" s="19" t="s">
        <v>4</v>
      </c>
      <c r="H39" s="15"/>
      <c r="I39" s="20"/>
    </row>
    <row r="40" spans="2:9">
      <c r="B40" s="391"/>
      <c r="C40" s="373"/>
      <c r="D40" s="373"/>
      <c r="E40" s="388" t="s">
        <v>39</v>
      </c>
      <c r="F40" s="388"/>
      <c r="G40" s="19" t="s">
        <v>4</v>
      </c>
      <c r="H40" s="15"/>
      <c r="I40" s="20"/>
    </row>
    <row r="41" spans="2:9" ht="15" thickBot="1">
      <c r="B41" s="392"/>
      <c r="C41" s="363"/>
      <c r="D41" s="363"/>
      <c r="E41" s="389" t="s">
        <v>28</v>
      </c>
      <c r="F41" s="389"/>
      <c r="G41" s="21" t="s">
        <v>4</v>
      </c>
      <c r="H41" s="22"/>
      <c r="I41" s="23"/>
    </row>
    <row r="42" spans="2:9" ht="15" thickBot="1">
      <c r="B42" s="24"/>
      <c r="C42" s="24"/>
      <c r="D42" s="24"/>
      <c r="E42" s="24"/>
      <c r="F42" s="24"/>
      <c r="G42" s="24"/>
      <c r="H42" s="24"/>
      <c r="I42" s="24"/>
    </row>
    <row r="43" spans="2:9" ht="15" thickBot="1">
      <c r="B43" s="381" t="s">
        <v>68</v>
      </c>
      <c r="C43" s="382"/>
      <c r="D43" s="382"/>
      <c r="E43" s="382"/>
      <c r="F43" s="382"/>
      <c r="G43" s="382"/>
      <c r="H43" s="382"/>
      <c r="I43" s="383"/>
    </row>
    <row r="44" spans="2:9" ht="15" thickBot="1">
      <c r="B44" s="38"/>
      <c r="C44" s="393" t="s">
        <v>29</v>
      </c>
      <c r="D44" s="393"/>
      <c r="E44" s="393" t="s">
        <v>26</v>
      </c>
      <c r="F44" s="393"/>
      <c r="G44" s="39" t="s">
        <v>2</v>
      </c>
      <c r="H44" s="40" t="s">
        <v>3</v>
      </c>
      <c r="I44" s="41" t="s">
        <v>30</v>
      </c>
    </row>
    <row r="45" spans="2:9">
      <c r="B45" s="390" t="s">
        <v>43</v>
      </c>
      <c r="C45" s="370" t="s">
        <v>32</v>
      </c>
      <c r="D45" s="370"/>
      <c r="E45" s="371" t="s">
        <v>33</v>
      </c>
      <c r="F45" s="371"/>
      <c r="G45" s="16" t="s">
        <v>4</v>
      </c>
      <c r="H45" s="17"/>
      <c r="I45" s="18"/>
    </row>
    <row r="46" spans="2:9">
      <c r="B46" s="391"/>
      <c r="C46" s="373"/>
      <c r="D46" s="373"/>
      <c r="E46" s="388" t="s">
        <v>34</v>
      </c>
      <c r="F46" s="388"/>
      <c r="G46" s="19" t="s">
        <v>4</v>
      </c>
      <c r="H46" s="15"/>
      <c r="I46" s="20"/>
    </row>
    <row r="47" spans="2:9">
      <c r="B47" s="391"/>
      <c r="C47" s="373" t="s">
        <v>35</v>
      </c>
      <c r="D47" s="373"/>
      <c r="E47" s="388" t="s">
        <v>33</v>
      </c>
      <c r="F47" s="388"/>
      <c r="G47" s="19" t="s">
        <v>4</v>
      </c>
      <c r="H47" s="15"/>
      <c r="I47" s="20"/>
    </row>
    <row r="48" spans="2:9">
      <c r="B48" s="391"/>
      <c r="C48" s="373"/>
      <c r="D48" s="373"/>
      <c r="E48" s="388" t="s">
        <v>36</v>
      </c>
      <c r="F48" s="388"/>
      <c r="G48" s="19" t="s">
        <v>4</v>
      </c>
      <c r="H48" s="15"/>
      <c r="I48" s="20"/>
    </row>
    <row r="49" spans="2:9">
      <c r="B49" s="391"/>
      <c r="C49" s="373"/>
      <c r="D49" s="373"/>
      <c r="E49" s="388" t="s">
        <v>37</v>
      </c>
      <c r="F49" s="388"/>
      <c r="G49" s="19" t="s">
        <v>4</v>
      </c>
      <c r="H49" s="15"/>
      <c r="I49" s="20"/>
    </row>
    <row r="50" spans="2:9">
      <c r="B50" s="391"/>
      <c r="C50" s="373" t="s">
        <v>38</v>
      </c>
      <c r="D50" s="373"/>
      <c r="E50" s="388" t="s">
        <v>33</v>
      </c>
      <c r="F50" s="388"/>
      <c r="G50" s="19" t="s">
        <v>4</v>
      </c>
      <c r="H50" s="15"/>
      <c r="I50" s="20"/>
    </row>
    <row r="51" spans="2:9">
      <c r="B51" s="391"/>
      <c r="C51" s="373"/>
      <c r="D51" s="373"/>
      <c r="E51" s="388" t="s">
        <v>34</v>
      </c>
      <c r="F51" s="388"/>
      <c r="G51" s="19" t="s">
        <v>4</v>
      </c>
      <c r="H51" s="15"/>
      <c r="I51" s="20"/>
    </row>
    <row r="52" spans="2:9">
      <c r="B52" s="391"/>
      <c r="C52" s="373"/>
      <c r="D52" s="373"/>
      <c r="E52" s="388" t="s">
        <v>39</v>
      </c>
      <c r="F52" s="388"/>
      <c r="G52" s="19" t="s">
        <v>4</v>
      </c>
      <c r="H52" s="15"/>
      <c r="I52" s="20"/>
    </row>
    <row r="53" spans="2:9">
      <c r="B53" s="391"/>
      <c r="C53" s="373"/>
      <c r="D53" s="373"/>
      <c r="E53" s="388" t="s">
        <v>28</v>
      </c>
      <c r="F53" s="388"/>
      <c r="G53" s="19" t="s">
        <v>4</v>
      </c>
      <c r="H53" s="15"/>
      <c r="I53" s="20"/>
    </row>
    <row r="54" spans="2:9">
      <c r="B54" s="391"/>
      <c r="C54" s="373" t="s">
        <v>40</v>
      </c>
      <c r="D54" s="373"/>
      <c r="E54" s="388" t="s">
        <v>34</v>
      </c>
      <c r="F54" s="388"/>
      <c r="G54" s="19" t="s">
        <v>4</v>
      </c>
      <c r="H54" s="15"/>
      <c r="I54" s="20"/>
    </row>
    <row r="55" spans="2:9">
      <c r="B55" s="391"/>
      <c r="C55" s="373"/>
      <c r="D55" s="373"/>
      <c r="E55" s="388" t="s">
        <v>39</v>
      </c>
      <c r="F55" s="388"/>
      <c r="G55" s="19" t="s">
        <v>4</v>
      </c>
      <c r="H55" s="15"/>
      <c r="I55" s="20"/>
    </row>
    <row r="56" spans="2:9" ht="15" thickBot="1">
      <c r="B56" s="391"/>
      <c r="C56" s="373"/>
      <c r="D56" s="373"/>
      <c r="E56" s="388" t="s">
        <v>28</v>
      </c>
      <c r="F56" s="388"/>
      <c r="G56" s="19" t="s">
        <v>4</v>
      </c>
      <c r="H56" s="15"/>
      <c r="I56" s="20"/>
    </row>
    <row r="57" spans="2:9">
      <c r="B57" s="390" t="s">
        <v>44</v>
      </c>
      <c r="C57" s="370" t="s">
        <v>32</v>
      </c>
      <c r="D57" s="370"/>
      <c r="E57" s="371" t="s">
        <v>33</v>
      </c>
      <c r="F57" s="371"/>
      <c r="G57" s="16" t="s">
        <v>4</v>
      </c>
      <c r="H57" s="17"/>
      <c r="I57" s="18"/>
    </row>
    <row r="58" spans="2:9">
      <c r="B58" s="391"/>
      <c r="C58" s="373"/>
      <c r="D58" s="373"/>
      <c r="E58" s="388" t="s">
        <v>34</v>
      </c>
      <c r="F58" s="388"/>
      <c r="G58" s="19" t="s">
        <v>4</v>
      </c>
      <c r="H58" s="15"/>
      <c r="I58" s="20"/>
    </row>
    <row r="59" spans="2:9">
      <c r="B59" s="391"/>
      <c r="C59" s="373" t="s">
        <v>35</v>
      </c>
      <c r="D59" s="373"/>
      <c r="E59" s="388" t="s">
        <v>33</v>
      </c>
      <c r="F59" s="388"/>
      <c r="G59" s="19" t="s">
        <v>4</v>
      </c>
      <c r="H59" s="15"/>
      <c r="I59" s="20"/>
    </row>
    <row r="60" spans="2:9">
      <c r="B60" s="391"/>
      <c r="C60" s="373"/>
      <c r="D60" s="373"/>
      <c r="E60" s="388" t="s">
        <v>36</v>
      </c>
      <c r="F60" s="388"/>
      <c r="G60" s="19" t="s">
        <v>4</v>
      </c>
      <c r="H60" s="15"/>
      <c r="I60" s="20"/>
    </row>
    <row r="61" spans="2:9">
      <c r="B61" s="391"/>
      <c r="C61" s="373"/>
      <c r="D61" s="373"/>
      <c r="E61" s="388" t="s">
        <v>37</v>
      </c>
      <c r="F61" s="388"/>
      <c r="G61" s="19" t="s">
        <v>4</v>
      </c>
      <c r="H61" s="15"/>
      <c r="I61" s="20"/>
    </row>
    <row r="62" spans="2:9">
      <c r="B62" s="391"/>
      <c r="C62" s="373" t="s">
        <v>38</v>
      </c>
      <c r="D62" s="373"/>
      <c r="E62" s="388" t="s">
        <v>33</v>
      </c>
      <c r="F62" s="388"/>
      <c r="G62" s="19" t="s">
        <v>4</v>
      </c>
      <c r="H62" s="15"/>
      <c r="I62" s="20"/>
    </row>
    <row r="63" spans="2:9">
      <c r="B63" s="391"/>
      <c r="C63" s="373"/>
      <c r="D63" s="373"/>
      <c r="E63" s="388" t="s">
        <v>34</v>
      </c>
      <c r="F63" s="388"/>
      <c r="G63" s="19" t="s">
        <v>4</v>
      </c>
      <c r="H63" s="15"/>
      <c r="I63" s="20"/>
    </row>
    <row r="64" spans="2:9">
      <c r="B64" s="391"/>
      <c r="C64" s="373"/>
      <c r="D64" s="373"/>
      <c r="E64" s="388" t="s">
        <v>39</v>
      </c>
      <c r="F64" s="388"/>
      <c r="G64" s="19" t="s">
        <v>4</v>
      </c>
      <c r="H64" s="15"/>
      <c r="I64" s="20"/>
    </row>
    <row r="65" spans="2:9">
      <c r="B65" s="391"/>
      <c r="C65" s="373"/>
      <c r="D65" s="373"/>
      <c r="E65" s="388" t="s">
        <v>28</v>
      </c>
      <c r="F65" s="388"/>
      <c r="G65" s="19" t="s">
        <v>4</v>
      </c>
      <c r="H65" s="15"/>
      <c r="I65" s="20"/>
    </row>
    <row r="66" spans="2:9">
      <c r="B66" s="391"/>
      <c r="C66" s="373" t="s">
        <v>40</v>
      </c>
      <c r="D66" s="373"/>
      <c r="E66" s="388" t="s">
        <v>34</v>
      </c>
      <c r="F66" s="388"/>
      <c r="G66" s="19" t="s">
        <v>4</v>
      </c>
      <c r="H66" s="15"/>
      <c r="I66" s="20"/>
    </row>
    <row r="67" spans="2:9">
      <c r="B67" s="391"/>
      <c r="C67" s="373"/>
      <c r="D67" s="373"/>
      <c r="E67" s="388" t="s">
        <v>39</v>
      </c>
      <c r="F67" s="388"/>
      <c r="G67" s="19" t="s">
        <v>4</v>
      </c>
      <c r="H67" s="15"/>
      <c r="I67" s="20"/>
    </row>
    <row r="68" spans="2:9" ht="15" thickBot="1">
      <c r="B68" s="392"/>
      <c r="C68" s="363"/>
      <c r="D68" s="363"/>
      <c r="E68" s="389" t="s">
        <v>28</v>
      </c>
      <c r="F68" s="389"/>
      <c r="G68" s="21" t="s">
        <v>4</v>
      </c>
      <c r="H68" s="22"/>
      <c r="I68" s="23"/>
    </row>
    <row r="69" spans="2:9" ht="15" thickBot="1">
      <c r="B69" s="24"/>
      <c r="C69" s="24"/>
      <c r="D69" s="24"/>
      <c r="E69" s="24"/>
      <c r="F69" s="24"/>
      <c r="G69" s="24"/>
      <c r="H69" s="24"/>
      <c r="I69" s="24"/>
    </row>
    <row r="70" spans="2:9" ht="15" thickBot="1">
      <c r="B70" s="381" t="s">
        <v>67</v>
      </c>
      <c r="C70" s="382"/>
      <c r="D70" s="382"/>
      <c r="E70" s="382"/>
      <c r="F70" s="382"/>
      <c r="G70" s="382"/>
      <c r="H70" s="382"/>
      <c r="I70" s="383"/>
    </row>
    <row r="71" spans="2:9" ht="15" thickBot="1">
      <c r="B71" s="25"/>
      <c r="C71" s="36"/>
      <c r="D71" s="36"/>
      <c r="E71" s="37"/>
      <c r="F71" s="384" t="s">
        <v>3</v>
      </c>
      <c r="G71" s="385"/>
      <c r="H71" s="386" t="s">
        <v>30</v>
      </c>
      <c r="I71" s="387"/>
    </row>
    <row r="72" spans="2:9">
      <c r="B72" s="367" t="s">
        <v>49</v>
      </c>
      <c r="C72" s="370" t="s">
        <v>45</v>
      </c>
      <c r="D72" s="370"/>
      <c r="E72" s="370"/>
      <c r="F72" s="371"/>
      <c r="G72" s="371"/>
      <c r="H72" s="371"/>
      <c r="I72" s="372"/>
    </row>
    <row r="73" spans="2:9">
      <c r="B73" s="368"/>
      <c r="C73" s="373" t="s">
        <v>46</v>
      </c>
      <c r="D73" s="373"/>
      <c r="E73" s="373"/>
      <c r="F73" s="374"/>
      <c r="G73" s="375"/>
      <c r="H73" s="374"/>
      <c r="I73" s="376"/>
    </row>
    <row r="74" spans="2:9">
      <c r="B74" s="368"/>
      <c r="C74" s="373" t="s">
        <v>47</v>
      </c>
      <c r="D74" s="373"/>
      <c r="E74" s="373"/>
      <c r="F74" s="374"/>
      <c r="G74" s="375"/>
      <c r="H74" s="374"/>
      <c r="I74" s="376"/>
    </row>
    <row r="75" spans="2:9" ht="15" thickBot="1">
      <c r="B75" s="368"/>
      <c r="C75" s="377" t="s">
        <v>48</v>
      </c>
      <c r="D75" s="377"/>
      <c r="E75" s="377"/>
      <c r="F75" s="378"/>
      <c r="G75" s="379"/>
      <c r="H75" s="378"/>
      <c r="I75" s="380"/>
    </row>
    <row r="76" spans="2:9">
      <c r="B76" s="367" t="s">
        <v>50</v>
      </c>
      <c r="C76" s="370" t="s">
        <v>45</v>
      </c>
      <c r="D76" s="370"/>
      <c r="E76" s="370"/>
      <c r="F76" s="371"/>
      <c r="G76" s="371"/>
      <c r="H76" s="371"/>
      <c r="I76" s="372"/>
    </row>
    <row r="77" spans="2:9">
      <c r="B77" s="368"/>
      <c r="C77" s="373" t="s">
        <v>46</v>
      </c>
      <c r="D77" s="373"/>
      <c r="E77" s="373"/>
      <c r="F77" s="374"/>
      <c r="G77" s="375"/>
      <c r="H77" s="374"/>
      <c r="I77" s="376"/>
    </row>
    <row r="78" spans="2:9">
      <c r="B78" s="368"/>
      <c r="C78" s="373" t="s">
        <v>47</v>
      </c>
      <c r="D78" s="373"/>
      <c r="E78" s="373"/>
      <c r="F78" s="374"/>
      <c r="G78" s="375"/>
      <c r="H78" s="374"/>
      <c r="I78" s="376"/>
    </row>
    <row r="79" spans="2:9" ht="15" thickBot="1">
      <c r="B79" s="369"/>
      <c r="C79" s="363" t="s">
        <v>48</v>
      </c>
      <c r="D79" s="363"/>
      <c r="E79" s="363"/>
      <c r="F79" s="364"/>
      <c r="G79" s="365"/>
      <c r="H79" s="364"/>
      <c r="I79" s="366"/>
    </row>
    <row r="80" spans="2:9" ht="15" thickBot="1"/>
    <row r="81" spans="2:9" ht="15" thickBot="1">
      <c r="B81" s="356" t="s">
        <v>70</v>
      </c>
      <c r="C81" s="357"/>
      <c r="D81" s="357"/>
      <c r="E81" s="357"/>
      <c r="F81" s="357"/>
      <c r="G81" s="357"/>
      <c r="H81" s="357"/>
      <c r="I81" s="358"/>
    </row>
    <row r="82" spans="2:9" ht="15" thickBot="1">
      <c r="B82" s="25"/>
      <c r="C82" s="36"/>
      <c r="D82" s="36"/>
      <c r="E82" s="37"/>
      <c r="F82" s="384" t="s">
        <v>3</v>
      </c>
      <c r="G82" s="385"/>
      <c r="H82" s="386" t="s">
        <v>30</v>
      </c>
      <c r="I82" s="387"/>
    </row>
    <row r="83" spans="2:9" ht="15" thickBot="1">
      <c r="B83" s="359" t="s">
        <v>66</v>
      </c>
      <c r="C83" s="360"/>
      <c r="D83" s="360"/>
      <c r="E83" s="360"/>
      <c r="F83" s="361"/>
      <c r="G83" s="361"/>
      <c r="H83" s="361"/>
      <c r="I83" s="362"/>
    </row>
  </sheetData>
  <mergeCells count="127">
    <mergeCell ref="F82:G82"/>
    <mergeCell ref="H82:I82"/>
    <mergeCell ref="E10:F10"/>
    <mergeCell ref="C11:D14"/>
    <mergeCell ref="E11:F11"/>
    <mergeCell ref="E12:F12"/>
    <mergeCell ref="E13:F13"/>
    <mergeCell ref="E14:F14"/>
    <mergeCell ref="B4:I4"/>
    <mergeCell ref="C5:D5"/>
    <mergeCell ref="E5:F5"/>
    <mergeCell ref="B6:B17"/>
    <mergeCell ref="C6:D7"/>
    <mergeCell ref="E6:F6"/>
    <mergeCell ref="E7:F7"/>
    <mergeCell ref="C8:D10"/>
    <mergeCell ref="E8:F8"/>
    <mergeCell ref="E9:F9"/>
    <mergeCell ref="C15:D17"/>
    <mergeCell ref="E15:F15"/>
    <mergeCell ref="E16:F16"/>
    <mergeCell ref="E17:F17"/>
    <mergeCell ref="C18:D19"/>
    <mergeCell ref="E18:F18"/>
    <mergeCell ref="E19:F19"/>
    <mergeCell ref="C20:D22"/>
    <mergeCell ref="E20:F20"/>
    <mergeCell ref="C27:D29"/>
    <mergeCell ref="E27:F27"/>
    <mergeCell ref="E28:F28"/>
    <mergeCell ref="E29:F29"/>
    <mergeCell ref="B30:B41"/>
    <mergeCell ref="C30:D31"/>
    <mergeCell ref="E30:F30"/>
    <mergeCell ref="E31:F31"/>
    <mergeCell ref="C32:D34"/>
    <mergeCell ref="E32:F32"/>
    <mergeCell ref="B18:B29"/>
    <mergeCell ref="C39:D41"/>
    <mergeCell ref="E39:F39"/>
    <mergeCell ref="E40:F40"/>
    <mergeCell ref="E41:F41"/>
    <mergeCell ref="E21:F21"/>
    <mergeCell ref="E22:F22"/>
    <mergeCell ref="C23:D26"/>
    <mergeCell ref="E23:F23"/>
    <mergeCell ref="E24:F24"/>
    <mergeCell ref="E25:F25"/>
    <mergeCell ref="E26:F26"/>
    <mergeCell ref="B43:I43"/>
    <mergeCell ref="C44:D44"/>
    <mergeCell ref="E44:F44"/>
    <mergeCell ref="E33:F33"/>
    <mergeCell ref="E34:F34"/>
    <mergeCell ref="C35:D38"/>
    <mergeCell ref="E35:F35"/>
    <mergeCell ref="E36:F36"/>
    <mergeCell ref="E37:F37"/>
    <mergeCell ref="E38:F38"/>
    <mergeCell ref="E51:F51"/>
    <mergeCell ref="E52:F52"/>
    <mergeCell ref="E53:F53"/>
    <mergeCell ref="C54:D56"/>
    <mergeCell ref="E54:F54"/>
    <mergeCell ref="E55:F55"/>
    <mergeCell ref="E56:F56"/>
    <mergeCell ref="B45:B56"/>
    <mergeCell ref="C45:D46"/>
    <mergeCell ref="E45:F45"/>
    <mergeCell ref="E46:F46"/>
    <mergeCell ref="C47:D49"/>
    <mergeCell ref="E47:F47"/>
    <mergeCell ref="E48:F48"/>
    <mergeCell ref="E49:F49"/>
    <mergeCell ref="C50:D53"/>
    <mergeCell ref="E50:F50"/>
    <mergeCell ref="E63:F63"/>
    <mergeCell ref="E64:F64"/>
    <mergeCell ref="E65:F65"/>
    <mergeCell ref="C66:D68"/>
    <mergeCell ref="E66:F66"/>
    <mergeCell ref="E67:F67"/>
    <mergeCell ref="E68:F68"/>
    <mergeCell ref="B57:B68"/>
    <mergeCell ref="C57:D58"/>
    <mergeCell ref="E57:F57"/>
    <mergeCell ref="E58:F58"/>
    <mergeCell ref="C59:D61"/>
    <mergeCell ref="E59:F59"/>
    <mergeCell ref="E60:F60"/>
    <mergeCell ref="E61:F61"/>
    <mergeCell ref="C62:D65"/>
    <mergeCell ref="E62:F62"/>
    <mergeCell ref="B70:I70"/>
    <mergeCell ref="F71:G71"/>
    <mergeCell ref="H71:I71"/>
    <mergeCell ref="B72:B75"/>
    <mergeCell ref="C72:E72"/>
    <mergeCell ref="F72:G72"/>
    <mergeCell ref="H72:I72"/>
    <mergeCell ref="C73:E73"/>
    <mergeCell ref="F73:G73"/>
    <mergeCell ref="H73:I73"/>
    <mergeCell ref="B81:I81"/>
    <mergeCell ref="B83:E83"/>
    <mergeCell ref="F83:G83"/>
    <mergeCell ref="H83:I83"/>
    <mergeCell ref="C2:I2"/>
    <mergeCell ref="C79:E79"/>
    <mergeCell ref="F79:G79"/>
    <mergeCell ref="H79:I79"/>
    <mergeCell ref="B76:B79"/>
    <mergeCell ref="C76:E76"/>
    <mergeCell ref="F76:G76"/>
    <mergeCell ref="H76:I76"/>
    <mergeCell ref="C77:E77"/>
    <mergeCell ref="F77:G77"/>
    <mergeCell ref="H77:I77"/>
    <mergeCell ref="C78:E78"/>
    <mergeCell ref="F78:G78"/>
    <mergeCell ref="H78:I78"/>
    <mergeCell ref="C74:E74"/>
    <mergeCell ref="F74:G74"/>
    <mergeCell ref="H74:I74"/>
    <mergeCell ref="C75:E75"/>
    <mergeCell ref="F75:G75"/>
    <mergeCell ref="H75:I75"/>
  </mergeCells>
  <pageMargins left="0.70866141732283472" right="0.70866141732283472" top="0.74803149606299213" bottom="0.74803149606299213" header="0.31496062992125984" footer="0.31496062992125984"/>
  <pageSetup paperSize="9" scale="86" fitToHeight="2" orientation="portrait" r:id="rId1"/>
  <headerFooter>
    <oddFooter>Page &amp;P de &amp;N</oddFooter>
  </headerFooter>
  <rowBreaks count="1" manualBreakCount="1">
    <brk id="83" max="9" man="1"/>
  </rowBreaks>
  <colBreaks count="1" manualBreakCount="1">
    <brk id="9" max="83"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F9D8C90641AB84DAD86EE116789E577" ma:contentTypeVersion="10" ma:contentTypeDescription="Crée un document." ma:contentTypeScope="" ma:versionID="b50c5d7a67b18620cb8282227e712972">
  <xsd:schema xmlns:xsd="http://www.w3.org/2001/XMLSchema" xmlns:xs="http://www.w3.org/2001/XMLSchema" xmlns:p="http://schemas.microsoft.com/office/2006/metadata/properties" xmlns:ns2="e01c57f9-faaf-4fb7-a962-8e2fe7b511de" targetNamespace="http://schemas.microsoft.com/office/2006/metadata/properties" ma:root="true" ma:fieldsID="4de8dfd3b33c283bd1a455c80817a7f7" ns2:_="">
    <xsd:import namespace="e01c57f9-faaf-4fb7-a962-8e2fe7b511d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c57f9-faaf-4fb7-a962-8e2fe7b511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516D7E-E36A-452A-91D4-5031F3B0EE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c57f9-faaf-4fb7-a962-8e2fe7b511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CC4076-E038-4779-9542-34CCC3708D3E}">
  <ds:schemaRefs>
    <ds:schemaRef ds:uri="http://schemas.microsoft.com/office/infopath/2007/PartnerControls"/>
    <ds:schemaRef ds:uri="http://purl.org/dc/elements/1.1/"/>
    <ds:schemaRef ds:uri="http://schemas.microsoft.com/office/2006/metadata/properties"/>
    <ds:schemaRef ds:uri="e01c57f9-faaf-4fb7-a962-8e2fe7b511de"/>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95D7C9E8-5D06-47CE-93FA-05F48BCF37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9</vt:i4>
      </vt:variant>
    </vt:vector>
  </HeadingPairs>
  <TitlesOfParts>
    <vt:vector size="20" baseType="lpstr">
      <vt:lpstr>Modèle BPU</vt:lpstr>
      <vt:lpstr>Lot 1 - Cavale Blanche</vt:lpstr>
      <vt:lpstr>Lot 2 - Morvan</vt:lpstr>
      <vt:lpstr>Lot 2 - Guilers</vt:lpstr>
      <vt:lpstr>Lot 2 - Delcourt Ponchelet</vt:lpstr>
      <vt:lpstr>Lot 2 - Winnicott</vt:lpstr>
      <vt:lpstr>Lot 3 - Bohars et Fortin</vt:lpstr>
      <vt:lpstr>Lot 4 - St-Renan</vt:lpstr>
      <vt:lpstr>Lot 6 - Entretien des arbres</vt:lpstr>
      <vt:lpstr>Lot 7 - Ecopâturage</vt:lpstr>
      <vt:lpstr>Lot 8 - CH Lesneven</vt:lpstr>
      <vt:lpstr>'Lot 1 - Cavale Blanche'!Zone_d_impression</vt:lpstr>
      <vt:lpstr>'Lot 2 - Delcourt Ponchelet'!Zone_d_impression</vt:lpstr>
      <vt:lpstr>'Lot 2 - Guilers'!Zone_d_impression</vt:lpstr>
      <vt:lpstr>'Lot 2 - Morvan'!Zone_d_impression</vt:lpstr>
      <vt:lpstr>'Lot 2 - Winnicott'!Zone_d_impression</vt:lpstr>
      <vt:lpstr>'Lot 3 - Bohars et Fortin'!Zone_d_impression</vt:lpstr>
      <vt:lpstr>'Lot 6 - Entretien des arbres'!Zone_d_impression</vt:lpstr>
      <vt:lpstr>'Lot 7 - Ecopâturage'!Zone_d_impression</vt:lpstr>
      <vt:lpstr>'Lot 8 - CH Lesneven'!Zone_d_impression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cdevo</dc:creator>
  <cp:lastModifiedBy>KEROMNES Loïc</cp:lastModifiedBy>
  <cp:lastPrinted>2021-07-13T12:42:52Z</cp:lastPrinted>
  <dcterms:created xsi:type="dcterms:W3CDTF">2021-06-17T17:08:17Z</dcterms:created>
  <dcterms:modified xsi:type="dcterms:W3CDTF">2025-11-12T15:34:01Z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0x010100CF9D8C90641AB84DAD86EE116789E577</vt:lpwstr>
  </property>
</Properties>
</file>